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\FINANCIJSKI PLANOVI\planovi 2024\IZVRŠENJE\"/>
    </mc:Choice>
  </mc:AlternateContent>
  <xr:revisionPtr revIDLastSave="0" documentId="13_ncr:1_{932D7806-435B-4EE5-8CCC-0743A02D38B3}" xr6:coauthVersionLast="36" xr6:coauthVersionMax="36" xr10:uidLastSave="{00000000-0000-0000-0000-000000000000}"/>
  <bookViews>
    <workbookView xWindow="0" yWindow="0" windowWidth="30720" windowHeight="14724" xr2:uid="{00000000-000D-0000-FFFF-FFFF00000000}"/>
  </bookViews>
  <sheets>
    <sheet name="PFRI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7" l="1"/>
  <c r="C8" i="7"/>
  <c r="C49" i="7"/>
  <c r="D16" i="7" l="1"/>
  <c r="E16" i="7"/>
  <c r="G16" i="7"/>
  <c r="H16" i="7"/>
  <c r="D7" i="7"/>
  <c r="E7" i="7"/>
  <c r="F7" i="7"/>
  <c r="D83" i="7"/>
  <c r="E83" i="7"/>
  <c r="C124" i="7"/>
  <c r="H124" i="7"/>
  <c r="G124" i="7"/>
  <c r="F124" i="7"/>
  <c r="F16" i="7" s="1"/>
  <c r="E124" i="7"/>
  <c r="D124" i="7"/>
  <c r="D84" i="7"/>
  <c r="E84" i="7"/>
  <c r="F84" i="7"/>
  <c r="C84" i="7"/>
  <c r="H84" i="7"/>
  <c r="G84" i="7"/>
  <c r="E86" i="7" l="1"/>
  <c r="D86" i="7"/>
  <c r="H42" i="7"/>
  <c r="H41" i="7" s="1"/>
  <c r="G42" i="7"/>
  <c r="G41" i="7" s="1"/>
  <c r="F42" i="7"/>
  <c r="F41" i="7" s="1"/>
  <c r="D42" i="7"/>
  <c r="D41" i="7" s="1"/>
  <c r="E42" i="7"/>
  <c r="E41" i="7" s="1"/>
  <c r="C42" i="7"/>
  <c r="C41" i="7" s="1"/>
  <c r="F136" i="7"/>
  <c r="F14" i="7" s="1"/>
  <c r="D136" i="7"/>
  <c r="D14" i="7" s="1"/>
  <c r="E136" i="7"/>
  <c r="E135" i="7" s="1"/>
  <c r="C136" i="7"/>
  <c r="C135" i="7" s="1"/>
  <c r="D135" i="7"/>
  <c r="H136" i="7"/>
  <c r="G136" i="7"/>
  <c r="E151" i="7"/>
  <c r="E144" i="7"/>
  <c r="E133" i="7"/>
  <c r="E126" i="7"/>
  <c r="E114" i="7"/>
  <c r="E103" i="7"/>
  <c r="E93" i="7"/>
  <c r="E76" i="7"/>
  <c r="E12" i="7" s="1"/>
  <c r="E66" i="7"/>
  <c r="E11" i="7" s="1"/>
  <c r="E55" i="7"/>
  <c r="E49" i="7"/>
  <c r="E45" i="7"/>
  <c r="E35" i="7"/>
  <c r="E25" i="7"/>
  <c r="E20" i="7"/>
  <c r="F135" i="7" l="1"/>
  <c r="E8" i="7"/>
  <c r="E9" i="7"/>
  <c r="E19" i="7"/>
  <c r="E6" i="7"/>
  <c r="E143" i="7"/>
  <c r="E13" i="7"/>
  <c r="C14" i="7"/>
  <c r="E10" i="7"/>
  <c r="E14" i="7"/>
  <c r="E34" i="7"/>
  <c r="E24" i="7"/>
  <c r="E44" i="7"/>
  <c r="E5" i="7" l="1"/>
  <c r="E18" i="7"/>
  <c r="F20" i="7"/>
  <c r="D20" i="7"/>
  <c r="G20" i="7"/>
  <c r="H20" i="7"/>
  <c r="C20" i="7"/>
  <c r="F25" i="7"/>
  <c r="D25" i="7"/>
  <c r="G25" i="7"/>
  <c r="G24" i="7" s="1"/>
  <c r="H25" i="7"/>
  <c r="H24" i="7" s="1"/>
  <c r="C25" i="7"/>
  <c r="C24" i="7" s="1"/>
  <c r="F35" i="7"/>
  <c r="F34" i="7" s="1"/>
  <c r="D35" i="7"/>
  <c r="G35" i="7"/>
  <c r="G34" i="7" s="1"/>
  <c r="H35" i="7"/>
  <c r="H34" i="7" s="1"/>
  <c r="C35" i="7"/>
  <c r="C34" i="7" s="1"/>
  <c r="F45" i="7"/>
  <c r="D45" i="7"/>
  <c r="G45" i="7"/>
  <c r="H45" i="7"/>
  <c r="C45" i="7"/>
  <c r="F49" i="7"/>
  <c r="D49" i="7"/>
  <c r="G49" i="7"/>
  <c r="H49" i="7"/>
  <c r="F55" i="7"/>
  <c r="D55" i="7"/>
  <c r="G55" i="7"/>
  <c r="H55" i="7"/>
  <c r="C55" i="7"/>
  <c r="H66" i="7"/>
  <c r="D66" i="7"/>
  <c r="G66" i="7"/>
  <c r="F66" i="7"/>
  <c r="C66" i="7"/>
  <c r="F76" i="7"/>
  <c r="D76" i="7"/>
  <c r="G76" i="7"/>
  <c r="H76" i="7"/>
  <c r="C76" i="7"/>
  <c r="F86" i="7"/>
  <c r="G86" i="7"/>
  <c r="G8" i="7" s="1"/>
  <c r="H86" i="7"/>
  <c r="C86" i="7"/>
  <c r="F93" i="7"/>
  <c r="D93" i="7"/>
  <c r="G93" i="7"/>
  <c r="H93" i="7"/>
  <c r="C93" i="7"/>
  <c r="F103" i="7"/>
  <c r="D103" i="7"/>
  <c r="G103" i="7"/>
  <c r="H103" i="7"/>
  <c r="C103" i="7"/>
  <c r="F114" i="7"/>
  <c r="D114" i="7"/>
  <c r="G114" i="7"/>
  <c r="H114" i="7"/>
  <c r="H11" i="7" s="1"/>
  <c r="C114" i="7"/>
  <c r="F126" i="7"/>
  <c r="D126" i="7"/>
  <c r="G126" i="7"/>
  <c r="H126" i="7"/>
  <c r="C126" i="7"/>
  <c r="F133" i="7"/>
  <c r="F13" i="7" s="1"/>
  <c r="D133" i="7"/>
  <c r="G133" i="7"/>
  <c r="G13" i="7" s="1"/>
  <c r="H133" i="7"/>
  <c r="H13" i="7" s="1"/>
  <c r="C133" i="7"/>
  <c r="H151" i="7"/>
  <c r="F151" i="7"/>
  <c r="D151" i="7"/>
  <c r="G151" i="7"/>
  <c r="C151" i="7"/>
  <c r="C16" i="7" s="1"/>
  <c r="F144" i="7"/>
  <c r="D144" i="7"/>
  <c r="G144" i="7"/>
  <c r="G143" i="7" s="1"/>
  <c r="G135" i="7" s="1"/>
  <c r="H144" i="7"/>
  <c r="H7" i="7" s="1"/>
  <c r="C144" i="7"/>
  <c r="C7" i="7" s="1"/>
  <c r="C5" i="7" l="1"/>
  <c r="C13" i="7"/>
  <c r="C83" i="7"/>
  <c r="F83" i="7"/>
  <c r="F10" i="7"/>
  <c r="D6" i="7"/>
  <c r="C9" i="7"/>
  <c r="C6" i="7"/>
  <c r="F19" i="7"/>
  <c r="F6" i="7"/>
  <c r="D13" i="7"/>
  <c r="D34" i="7"/>
  <c r="H19" i="7"/>
  <c r="H6" i="7"/>
  <c r="D143" i="7"/>
  <c r="G6" i="7"/>
  <c r="D19" i="7"/>
  <c r="C11" i="7"/>
  <c r="G9" i="7"/>
  <c r="D24" i="7"/>
  <c r="G11" i="7"/>
  <c r="C10" i="7"/>
  <c r="C19" i="7"/>
  <c r="C143" i="7"/>
  <c r="H8" i="7"/>
  <c r="C12" i="7"/>
  <c r="F8" i="7"/>
  <c r="C44" i="7"/>
  <c r="G7" i="7"/>
  <c r="G12" i="7"/>
  <c r="F143" i="7"/>
  <c r="H44" i="7"/>
  <c r="H12" i="7"/>
  <c r="D12" i="7"/>
  <c r="G83" i="7"/>
  <c r="D10" i="7"/>
  <c r="G10" i="7"/>
  <c r="D8" i="7"/>
  <c r="G44" i="7"/>
  <c r="G19" i="7"/>
  <c r="F12" i="7"/>
  <c r="D44" i="7"/>
  <c r="D9" i="7"/>
  <c r="F9" i="7"/>
  <c r="H9" i="7"/>
  <c r="F44" i="7"/>
  <c r="H10" i="7"/>
  <c r="D11" i="7"/>
  <c r="F11" i="7"/>
  <c r="H83" i="7"/>
  <c r="H143" i="7"/>
  <c r="H135" i="7" s="1"/>
  <c r="G5" i="7" l="1"/>
  <c r="H5" i="7"/>
  <c r="F5" i="7"/>
  <c r="D5" i="7"/>
  <c r="F18" i="7"/>
  <c r="C18" i="7"/>
  <c r="G18" i="7"/>
  <c r="D18" i="7"/>
  <c r="H18" i="7"/>
</calcChain>
</file>

<file path=xl/sharedStrings.xml><?xml version="1.0" encoding="utf-8"?>
<sst xmlns="http://schemas.openxmlformats.org/spreadsheetml/2006/main" count="287" uniqueCount="68">
  <si>
    <t>A621001</t>
  </si>
  <si>
    <t>Opći prihodi i primici</t>
  </si>
  <si>
    <t>REDOVNA DJELATNOST SVEUČILIŠTA U RIJECI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</si>
  <si>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</si>
  <si>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</si>
  <si>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</si>
  <si>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</si>
  <si>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</si>
  <si>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</si>
  <si>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</si>
  <si>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</si>
  <si>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</si>
  <si>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</si>
  <si>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</si>
  <si>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A679072</t>
  </si>
  <si>
    <t>EU PROJEKTI SVEUČILIŠTA U RIJECI (IZ EVIDENCIJSKIH PRIHODA)</t>
  </si>
  <si>
    <t>31</t>
  </si>
  <si>
    <t>Vlastiti prihodi</t>
  </si>
  <si>
    <t>A679089</t>
  </si>
  <si>
    <t>REDOVNA DJELATNOST SVEUČILIŠTA U RIJECI (IZ EVIDENCIJSKIH PRIHODA)</t>
  </si>
  <si>
    <t>Mehanizam za oporavak i otpornost</t>
  </si>
  <si>
    <t>K679106</t>
  </si>
  <si>
    <t>OP UČINKOVITI LJUDSKI POTENCIJALI 2014.-2020., PRIORITET 3</t>
  </si>
  <si>
    <t>Europski socijalni fond (ESF)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</si>
  <si>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</si>
  <si>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</si>
  <si>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</si>
  <si>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</si>
  <si>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</si>
  <si>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</si>
  <si>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</si>
  <si>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</si>
  <si>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</si>
  <si>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</si>
  <si>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</si>
  <si>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</si>
  <si>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</si>
  <si>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</si>
  <si>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</si>
  <si>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</si>
  <si>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</si>
  <si>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</si>
  <si>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</si>
  <si>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</si>
  <si>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</si>
  <si>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12</t>
  </si>
  <si>
    <t>52</t>
  </si>
  <si>
    <t>Rashodi za nabavu neproizvedene dugotrajne imovine</t>
  </si>
  <si>
    <t>3705</t>
  </si>
  <si>
    <t>VISOKO OBRAZOVANJE</t>
  </si>
  <si>
    <t>61</t>
  </si>
  <si>
    <t>PLAN 
ZA 2024.</t>
  </si>
  <si>
    <t>PROJEKCIJA 
ZA 2025.</t>
  </si>
  <si>
    <t>PROJEKCIJA 
ZA 2026.</t>
  </si>
  <si>
    <t>SVEUČILIŠTE U RIJECI, POMORSKI FAKULTET</t>
  </si>
  <si>
    <t>Prodaja ili zamjena nefinancijske imovine</t>
  </si>
  <si>
    <t>UKUPNO RASHODI:</t>
  </si>
  <si>
    <t>K679128</t>
  </si>
  <si>
    <t>A621183</t>
  </si>
  <si>
    <t>STIPENDIJE I ŠKOLARINE ZA DOKTORSKI STUDIJ</t>
  </si>
  <si>
    <t>POBOLJŠANJE UČINKOVITOSTI JAVNIH ULAGANJA NA PODRUČJU ISTRAŽIVANJA, RAZVOJA I INOVACIJA - NPOO (C3.2.R3)</t>
  </si>
  <si>
    <t>IZMJENE I DOPUNE PLANA ZA 2024.</t>
  </si>
  <si>
    <t>IZVRŠENJE
2023.</t>
  </si>
  <si>
    <t>IZVRŠENJE
2024.</t>
  </si>
  <si>
    <t>Nacionalno sufinanciranje</t>
  </si>
  <si>
    <t>ESF</t>
  </si>
  <si>
    <t>II. POSEBNI DIO IZVRŠENJA FINANCIJSKOG PLANA ZA 2024. GODINU</t>
  </si>
  <si>
    <t>Rashodi poslovanja i rashodi za nabavu nefinancijske imovine izvršeni su po aktivnostima i programima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</si>
</sst>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2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0" fontId="12" fillId="0" borderId="8" xfId="49" quotePrefix="1" applyFill="1" applyBorder="1" applyAlignment="1">
      <alignment horizontal="left" vertical="center" indent="7"/>
    </xf>
    <xf numFmtId="0" fontId="12" fillId="0" borderId="8" xfId="49" quotePrefix="1" applyFill="1" applyBorder="1">
      <alignment horizontal="left" vertical="center" indent="1"/>
    </xf>
    <xf numFmtId="3" fontId="12" fillId="0" borderId="8" xfId="50" applyNumberFormat="1" applyFill="1" applyBorder="1">
      <alignment horizontal="right" vertic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6" fillId="0" borderId="0" xfId="0" applyFont="1" applyAlignment="1"/>
    <xf numFmtId="0" fontId="17" fillId="0" borderId="0" xfId="0" applyFont="1" applyFill="1" applyBorder="1"/>
    <xf numFmtId="0" fontId="13" fillId="0" borderId="0" xfId="0" quotePrefix="1" applyFont="1" applyFill="1" applyBorder="1" applyAlignment="1">
      <alignment horizontal="center" vertical="center" wrapText="1"/>
    </xf>
    <xf numFmtId="0" fontId="13" fillId="0" borderId="0" xfId="0" quotePrefix="1" applyFont="1" applyFill="1" applyBorder="1" applyAlignment="1">
      <alignment horizontal="left" vertical="center" wrapText="1"/>
    </xf>
    <xf numFmtId="3" fontId="13" fillId="0" borderId="0" xfId="0" quotePrefix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0" fillId="0" borderId="0" xfId="0" applyFill="1" applyAlignment="1"/>
    <xf numFmtId="4" fontId="1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51">
    <cellStyle name="Normal 2" xfId="3" xr:uid="{00000000-0005-0000-0000-000001000000}"/>
    <cellStyle name="Normalno" xfId="0" builtinId="0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7"/>
  <sheetViews>
    <sheetView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M11" sqref="M11"/>
    </sheetView>
  </sheetViews>
  <sheetFormatPr defaultColWidth="9.109375" defaultRowHeight="14.4" x14ac:dyDescent="0.3"/>
  <cols>
    <col min="1" max="1" width="17.33203125" style="7" customWidth="1"/>
    <col min="2" max="2" width="58.5546875" style="7" customWidth="1"/>
    <col min="3" max="4" width="13.33203125" style="7" customWidth="1"/>
    <col min="5" max="5" width="14.6640625" style="7" customWidth="1"/>
    <col min="6" max="6" width="13.33203125" style="7" customWidth="1"/>
    <col min="7" max="8" width="13.33203125" style="7" hidden="1" customWidth="1"/>
    <col min="9" max="16384" width="9.109375" style="7"/>
  </cols>
  <sheetData>
    <row r="1" spans="1:12" x14ac:dyDescent="0.3">
      <c r="A1" s="29"/>
      <c r="B1" s="29"/>
      <c r="C1" s="29"/>
      <c r="D1" s="29"/>
      <c r="E1" s="29"/>
      <c r="F1" s="29"/>
      <c r="G1" s="29"/>
      <c r="H1" s="29"/>
    </row>
    <row r="2" spans="1:12" x14ac:dyDescent="0.3">
      <c r="A2" s="30" t="s">
        <v>66</v>
      </c>
      <c r="B2" s="31"/>
      <c r="C2" s="31"/>
      <c r="D2" s="31"/>
      <c r="E2" s="31"/>
      <c r="F2" s="31"/>
      <c r="G2" s="28"/>
      <c r="H2" s="28"/>
    </row>
    <row r="3" spans="1:12" s="24" customFormat="1" ht="16.5" customHeight="1" x14ac:dyDescent="0.3">
      <c r="A3" s="21" t="s">
        <v>67</v>
      </c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</row>
    <row r="4" spans="1:12" ht="52.8" x14ac:dyDescent="0.3">
      <c r="A4" s="5">
        <v>22568</v>
      </c>
      <c r="B4" s="5" t="s">
        <v>54</v>
      </c>
      <c r="C4" s="5" t="s">
        <v>62</v>
      </c>
      <c r="D4" s="6" t="s">
        <v>51</v>
      </c>
      <c r="E4" s="6" t="s">
        <v>61</v>
      </c>
      <c r="F4" s="5" t="s">
        <v>63</v>
      </c>
      <c r="G4" s="6" t="s">
        <v>52</v>
      </c>
      <c r="H4" s="6" t="s">
        <v>53</v>
      </c>
    </row>
    <row r="5" spans="1:12" x14ac:dyDescent="0.3">
      <c r="A5" s="25"/>
      <c r="B5" s="26" t="s">
        <v>56</v>
      </c>
      <c r="C5" s="27">
        <f>SUM(C6:C17)</f>
        <v>6241819</v>
      </c>
      <c r="D5" s="27">
        <f t="shared" ref="D5:E5" si="0">SUM(D6:D17)</f>
        <v>6324672.4423000002</v>
      </c>
      <c r="E5" s="27">
        <f t="shared" si="0"/>
        <v>7253381</v>
      </c>
      <c r="F5" s="27">
        <f>SUM(F6:F17)</f>
        <v>7112690</v>
      </c>
      <c r="G5" s="27">
        <f>SUM(G6:G17)</f>
        <v>6503271.4000000004</v>
      </c>
      <c r="H5" s="27">
        <f>SUM(H6:H17)</f>
        <v>6371506.4000000004</v>
      </c>
    </row>
    <row r="6" spans="1:12" x14ac:dyDescent="0.3">
      <c r="A6" s="3">
        <v>11</v>
      </c>
      <c r="B6" s="2" t="s">
        <v>1</v>
      </c>
      <c r="C6" s="4">
        <f>C20+C25+C35+C43</f>
        <v>3760959</v>
      </c>
      <c r="D6" s="4">
        <f>D20+D25+D35+D43</f>
        <v>4059088.31</v>
      </c>
      <c r="E6" s="4">
        <f>E20+E25+E35+E43</f>
        <v>4619481</v>
      </c>
      <c r="F6" s="4">
        <f>F20+F25+F35+F43</f>
        <v>4408783</v>
      </c>
      <c r="G6" s="4">
        <f t="shared" ref="G6:H6" si="1">G20+G25+G35+G43</f>
        <v>4059946.4</v>
      </c>
      <c r="H6" s="4">
        <f t="shared" si="1"/>
        <v>4045116.4</v>
      </c>
    </row>
    <row r="7" spans="1:12" x14ac:dyDescent="0.3">
      <c r="A7" s="3">
        <v>12</v>
      </c>
      <c r="B7" s="2" t="s">
        <v>3</v>
      </c>
      <c r="C7" s="4">
        <f>C144+C84</f>
        <v>14243</v>
      </c>
      <c r="D7" s="4">
        <f t="shared" ref="D7:F7" si="2">D144+D84</f>
        <v>0</v>
      </c>
      <c r="E7" s="4">
        <f t="shared" si="2"/>
        <v>0</v>
      </c>
      <c r="F7" s="4">
        <f t="shared" si="2"/>
        <v>6391</v>
      </c>
      <c r="G7" s="4">
        <f t="shared" ref="G7:H7" si="3">G144</f>
        <v>0</v>
      </c>
      <c r="H7" s="4">
        <f t="shared" si="3"/>
        <v>0</v>
      </c>
    </row>
    <row r="8" spans="1:12" x14ac:dyDescent="0.3">
      <c r="A8" s="3">
        <v>31</v>
      </c>
      <c r="B8" s="2" t="s">
        <v>17</v>
      </c>
      <c r="C8" s="4">
        <f t="shared" ref="C8:H8" si="4">C45+C86</f>
        <v>827559</v>
      </c>
      <c r="D8" s="4">
        <f t="shared" si="4"/>
        <v>923217.13229999994</v>
      </c>
      <c r="E8" s="4">
        <f t="shared" si="4"/>
        <v>993017</v>
      </c>
      <c r="F8" s="4">
        <f t="shared" si="4"/>
        <v>766071</v>
      </c>
      <c r="G8" s="4">
        <f t="shared" si="4"/>
        <v>874390</v>
      </c>
      <c r="H8" s="4">
        <f t="shared" si="4"/>
        <v>893620</v>
      </c>
    </row>
    <row r="9" spans="1:12" x14ac:dyDescent="0.3">
      <c r="A9" s="3">
        <v>43</v>
      </c>
      <c r="B9" s="2" t="s">
        <v>9</v>
      </c>
      <c r="C9" s="4">
        <f t="shared" ref="C9:H9" si="5">C49+C93</f>
        <v>743680</v>
      </c>
      <c r="D9" s="4">
        <f t="shared" si="5"/>
        <v>850278</v>
      </c>
      <c r="E9" s="4">
        <f t="shared" si="5"/>
        <v>828235</v>
      </c>
      <c r="F9" s="4">
        <f t="shared" si="5"/>
        <v>871185</v>
      </c>
      <c r="G9" s="4">
        <f t="shared" si="5"/>
        <v>787685</v>
      </c>
      <c r="H9" s="4">
        <f t="shared" si="5"/>
        <v>812468</v>
      </c>
    </row>
    <row r="10" spans="1:12" x14ac:dyDescent="0.3">
      <c r="A10" s="3">
        <v>51</v>
      </c>
      <c r="B10" s="2" t="s">
        <v>11</v>
      </c>
      <c r="C10" s="4">
        <f>C55+C103</f>
        <v>615628</v>
      </c>
      <c r="D10" s="4">
        <f>D55+D103</f>
        <v>376510</v>
      </c>
      <c r="E10" s="4">
        <f>E55+E103</f>
        <v>681726</v>
      </c>
      <c r="F10" s="4">
        <f>F55+F103</f>
        <v>808401</v>
      </c>
      <c r="G10" s="4">
        <f t="shared" ref="G10:H10" si="6">G55+G103</f>
        <v>387525</v>
      </c>
      <c r="H10" s="4">
        <f t="shared" si="6"/>
        <v>219825</v>
      </c>
    </row>
    <row r="11" spans="1:12" x14ac:dyDescent="0.3">
      <c r="A11" s="3">
        <v>52</v>
      </c>
      <c r="B11" s="2" t="s">
        <v>12</v>
      </c>
      <c r="C11" s="4">
        <f t="shared" ref="C11:H11" si="7">C66+C114</f>
        <v>179876</v>
      </c>
      <c r="D11" s="4">
        <f t="shared" si="7"/>
        <v>34165</v>
      </c>
      <c r="E11" s="4">
        <f t="shared" si="7"/>
        <v>79067</v>
      </c>
      <c r="F11" s="4">
        <f t="shared" si="7"/>
        <v>67316</v>
      </c>
      <c r="G11" s="4">
        <f t="shared" si="7"/>
        <v>16678</v>
      </c>
      <c r="H11" s="4">
        <f t="shared" si="7"/>
        <v>13100</v>
      </c>
    </row>
    <row r="12" spans="1:12" x14ac:dyDescent="0.3">
      <c r="A12" s="3">
        <v>61</v>
      </c>
      <c r="B12" s="2" t="s">
        <v>13</v>
      </c>
      <c r="C12" s="4">
        <f>C76+C126</f>
        <v>18607</v>
      </c>
      <c r="D12" s="4">
        <f t="shared" ref="D12:H12" si="8">D76+D126</f>
        <v>80714</v>
      </c>
      <c r="E12" s="4">
        <f t="shared" si="8"/>
        <v>43700</v>
      </c>
      <c r="F12" s="4">
        <f>F76+F126</f>
        <v>121550</v>
      </c>
      <c r="G12" s="4">
        <f t="shared" si="8"/>
        <v>48766</v>
      </c>
      <c r="H12" s="4">
        <f t="shared" si="8"/>
        <v>46766</v>
      </c>
    </row>
    <row r="13" spans="1:12" x14ac:dyDescent="0.3">
      <c r="A13" s="3">
        <v>71</v>
      </c>
      <c r="B13" s="2" t="s">
        <v>55</v>
      </c>
      <c r="C13" s="4">
        <f t="shared" ref="C13:H13" si="9">C133</f>
        <v>549</v>
      </c>
      <c r="D13" s="4">
        <f>D133</f>
        <v>700</v>
      </c>
      <c r="E13" s="4">
        <f>E133</f>
        <v>700</v>
      </c>
      <c r="F13" s="4">
        <f>F133</f>
        <v>329</v>
      </c>
      <c r="G13" s="4">
        <f t="shared" si="9"/>
        <v>700</v>
      </c>
      <c r="H13" s="4">
        <f t="shared" si="9"/>
        <v>700</v>
      </c>
    </row>
    <row r="14" spans="1:12" x14ac:dyDescent="0.3">
      <c r="A14" s="3">
        <v>581</v>
      </c>
      <c r="B14" s="2" t="s">
        <v>20</v>
      </c>
      <c r="C14" s="4">
        <f>C136</f>
        <v>0</v>
      </c>
      <c r="D14" s="4">
        <f t="shared" ref="D14:E14" si="10">D136</f>
        <v>0</v>
      </c>
      <c r="E14" s="4">
        <f t="shared" si="10"/>
        <v>7455</v>
      </c>
      <c r="F14" s="4">
        <f>F136</f>
        <v>26449</v>
      </c>
      <c r="G14" s="4"/>
      <c r="H14" s="4"/>
    </row>
    <row r="15" spans="1:12" x14ac:dyDescent="0.3">
      <c r="A15" s="12">
        <v>5761</v>
      </c>
      <c r="B15" s="13" t="s">
        <v>25</v>
      </c>
      <c r="C15" s="14"/>
      <c r="D15" s="14"/>
      <c r="E15" s="14"/>
      <c r="F15" s="14"/>
      <c r="G15" s="14"/>
      <c r="H15" s="14"/>
    </row>
    <row r="16" spans="1:12" x14ac:dyDescent="0.3">
      <c r="A16" s="18">
        <v>561</v>
      </c>
      <c r="B16" s="19" t="s">
        <v>23</v>
      </c>
      <c r="C16" s="20">
        <f>C151+C124</f>
        <v>80718</v>
      </c>
      <c r="D16" s="20">
        <f t="shared" ref="D16:H16" si="11">D151+D124</f>
        <v>0</v>
      </c>
      <c r="E16" s="20">
        <f t="shared" si="11"/>
        <v>0</v>
      </c>
      <c r="F16" s="20">
        <f t="shared" si="11"/>
        <v>36215</v>
      </c>
      <c r="G16" s="20">
        <f t="shared" si="11"/>
        <v>327581</v>
      </c>
      <c r="H16" s="20">
        <f t="shared" si="11"/>
        <v>339911</v>
      </c>
    </row>
    <row r="17" spans="1:8" x14ac:dyDescent="0.3">
      <c r="A17" s="15">
        <v>563</v>
      </c>
      <c r="B17" s="16" t="s">
        <v>24</v>
      </c>
      <c r="C17" s="17"/>
      <c r="D17" s="17"/>
      <c r="E17" s="17"/>
      <c r="F17" s="17"/>
      <c r="G17" s="17"/>
      <c r="H17" s="17"/>
    </row>
    <row r="18" spans="1:8" x14ac:dyDescent="0.3">
      <c r="A18" s="9" t="s">
        <v>48</v>
      </c>
      <c r="B18" s="10" t="s">
        <v>49</v>
      </c>
      <c r="C18" s="11">
        <f>C19+C24+C34+C44+C83+C143</f>
        <v>6241819</v>
      </c>
      <c r="D18" s="11">
        <f t="shared" ref="D18:H18" si="12">D19+D24+D34+D44+D83+D143</f>
        <v>6324672.4423000002</v>
      </c>
      <c r="E18" s="11">
        <f>E19+E24+E34+E44+E83+E143+E135+E41</f>
        <v>7253381</v>
      </c>
      <c r="F18" s="11">
        <f>F19+F24+F34+F44+F83+F143</f>
        <v>7085298</v>
      </c>
      <c r="G18" s="11">
        <f t="shared" si="12"/>
        <v>6175690.4000000004</v>
      </c>
      <c r="H18" s="11">
        <f t="shared" si="12"/>
        <v>6031595.4000000004</v>
      </c>
    </row>
    <row r="19" spans="1:8" x14ac:dyDescent="0.3">
      <c r="A19" s="1" t="s">
        <v>0</v>
      </c>
      <c r="B19" s="2" t="s">
        <v>2</v>
      </c>
      <c r="C19" s="4">
        <f>C20</f>
        <v>3381883</v>
      </c>
      <c r="D19" s="4">
        <f>D20</f>
        <v>3500527</v>
      </c>
      <c r="E19" s="4">
        <f>E20</f>
        <v>4063570</v>
      </c>
      <c r="F19" s="4">
        <f t="shared" ref="F19" si="13">F20</f>
        <v>4064949</v>
      </c>
      <c r="G19" s="4">
        <f t="shared" ref="G19" si="14">G20</f>
        <v>3517652</v>
      </c>
      <c r="H19" s="4">
        <f>H20</f>
        <v>3534861</v>
      </c>
    </row>
    <row r="20" spans="1:8" x14ac:dyDescent="0.3">
      <c r="A20" s="3" t="s">
        <v>35</v>
      </c>
      <c r="B20" s="2" t="s">
        <v>1</v>
      </c>
      <c r="C20" s="4">
        <f>SUM(C21:C23)</f>
        <v>3381883</v>
      </c>
      <c r="D20" s="4">
        <f t="shared" ref="D20:H20" si="15">SUM(D21:D23)</f>
        <v>3500527</v>
      </c>
      <c r="E20" s="4">
        <f>SUM(E21:E23)</f>
        <v>4063570</v>
      </c>
      <c r="F20" s="4">
        <f>SUM(F21:F23)</f>
        <v>4064949</v>
      </c>
      <c r="G20" s="4">
        <f t="shared" si="15"/>
        <v>3517652</v>
      </c>
      <c r="H20" s="4">
        <f t="shared" si="15"/>
        <v>3534861</v>
      </c>
    </row>
    <row r="21" spans="1:8" x14ac:dyDescent="0.3">
      <c r="A21" s="8" t="s">
        <v>16</v>
      </c>
      <c r="B21" s="2" t="s">
        <v>37</v>
      </c>
      <c r="C21" s="4">
        <v>3309061</v>
      </c>
      <c r="D21" s="4">
        <v>3416237</v>
      </c>
      <c r="E21" s="4">
        <v>3988969</v>
      </c>
      <c r="F21" s="4">
        <v>3992564</v>
      </c>
      <c r="G21" s="4">
        <v>3432950</v>
      </c>
      <c r="H21" s="4">
        <v>3449745</v>
      </c>
    </row>
    <row r="22" spans="1:8" x14ac:dyDescent="0.3">
      <c r="A22" s="8" t="s">
        <v>26</v>
      </c>
      <c r="B22" s="2" t="s">
        <v>36</v>
      </c>
      <c r="C22" s="4">
        <v>72822</v>
      </c>
      <c r="D22" s="4">
        <v>84290</v>
      </c>
      <c r="E22" s="4">
        <v>74601</v>
      </c>
      <c r="F22" s="4">
        <v>72385</v>
      </c>
      <c r="G22" s="4">
        <v>84702</v>
      </c>
      <c r="H22" s="4">
        <v>85116</v>
      </c>
    </row>
    <row r="23" spans="1:8" x14ac:dyDescent="0.3">
      <c r="A23" s="8" t="s">
        <v>31</v>
      </c>
      <c r="B23" s="2" t="s">
        <v>43</v>
      </c>
      <c r="C23" s="4"/>
      <c r="D23" s="4"/>
      <c r="E23" s="4"/>
      <c r="F23" s="4"/>
      <c r="G23" s="4"/>
      <c r="H23" s="4"/>
    </row>
    <row r="24" spans="1:8" x14ac:dyDescent="0.3">
      <c r="A24" s="1" t="s">
        <v>6</v>
      </c>
      <c r="B24" s="2" t="s">
        <v>7</v>
      </c>
      <c r="C24" s="4">
        <f>C25</f>
        <v>368451</v>
      </c>
      <c r="D24" s="4">
        <f t="shared" ref="D24:H24" si="16">D25</f>
        <v>549281.31000000006</v>
      </c>
      <c r="E24" s="4">
        <f t="shared" si="16"/>
        <v>549281</v>
      </c>
      <c r="F24" s="4">
        <f>F25</f>
        <v>339657</v>
      </c>
      <c r="G24" s="4">
        <f t="shared" si="16"/>
        <v>533014.4</v>
      </c>
      <c r="H24" s="4">
        <f t="shared" si="16"/>
        <v>510255.4</v>
      </c>
    </row>
    <row r="25" spans="1:8" x14ac:dyDescent="0.3">
      <c r="A25" s="3" t="s">
        <v>35</v>
      </c>
      <c r="B25" s="2" t="s">
        <v>1</v>
      </c>
      <c r="C25" s="4">
        <f>SUM(C26:C33)</f>
        <v>368451</v>
      </c>
      <c r="D25" s="4">
        <f t="shared" ref="D25:H25" si="17">SUM(D26:D33)</f>
        <v>549281.31000000006</v>
      </c>
      <c r="E25" s="4">
        <f t="shared" si="17"/>
        <v>549281</v>
      </c>
      <c r="F25" s="4">
        <f>SUM(F26:F33)</f>
        <v>339657</v>
      </c>
      <c r="G25" s="4">
        <f t="shared" si="17"/>
        <v>533014.4</v>
      </c>
      <c r="H25" s="4">
        <f t="shared" si="17"/>
        <v>510255.4</v>
      </c>
    </row>
    <row r="26" spans="1:8" x14ac:dyDescent="0.3">
      <c r="A26" s="8" t="s">
        <v>16</v>
      </c>
      <c r="B26" s="2" t="s">
        <v>37</v>
      </c>
      <c r="C26" s="4">
        <v>866</v>
      </c>
      <c r="D26" s="4"/>
      <c r="E26" s="4"/>
      <c r="F26" s="4"/>
      <c r="G26" s="4"/>
      <c r="H26" s="4"/>
    </row>
    <row r="27" spans="1:8" x14ac:dyDescent="0.3">
      <c r="A27" s="8" t="s">
        <v>26</v>
      </c>
      <c r="B27" s="2" t="s">
        <v>36</v>
      </c>
      <c r="C27" s="4">
        <v>354188</v>
      </c>
      <c r="D27" s="4">
        <v>463011.31</v>
      </c>
      <c r="E27" s="4">
        <v>507295</v>
      </c>
      <c r="F27" s="4">
        <v>309358</v>
      </c>
      <c r="G27" s="4">
        <v>467829</v>
      </c>
      <c r="H27" s="4">
        <v>479549</v>
      </c>
    </row>
    <row r="28" spans="1:8" x14ac:dyDescent="0.3">
      <c r="A28" s="8" t="s">
        <v>27</v>
      </c>
      <c r="B28" s="2" t="s">
        <v>38</v>
      </c>
      <c r="C28" s="4">
        <v>2551</v>
      </c>
      <c r="D28" s="4">
        <v>2640</v>
      </c>
      <c r="E28" s="4">
        <v>3000</v>
      </c>
      <c r="F28" s="4">
        <v>3729</v>
      </c>
      <c r="G28" s="4">
        <v>2800.4</v>
      </c>
      <c r="H28" s="4">
        <v>2800.4</v>
      </c>
    </row>
    <row r="29" spans="1:8" x14ac:dyDescent="0.3">
      <c r="A29" s="8" t="s">
        <v>28</v>
      </c>
      <c r="B29" s="2" t="s">
        <v>39</v>
      </c>
      <c r="C29" s="4"/>
      <c r="D29" s="4">
        <v>2500</v>
      </c>
      <c r="E29" s="4">
        <v>4500</v>
      </c>
      <c r="F29" s="4">
        <v>2489</v>
      </c>
      <c r="G29" s="4">
        <v>2500</v>
      </c>
      <c r="H29" s="4">
        <v>2500</v>
      </c>
    </row>
    <row r="30" spans="1:8" x14ac:dyDescent="0.3">
      <c r="A30" s="8" t="s">
        <v>31</v>
      </c>
      <c r="B30" s="2" t="s">
        <v>43</v>
      </c>
      <c r="C30" s="4"/>
      <c r="D30" s="4"/>
      <c r="E30" s="4"/>
      <c r="F30" s="4"/>
      <c r="G30" s="4"/>
      <c r="H30" s="4"/>
    </row>
    <row r="31" spans="1:8" x14ac:dyDescent="0.3">
      <c r="A31" s="8" t="s">
        <v>29</v>
      </c>
      <c r="B31" s="2" t="s">
        <v>47</v>
      </c>
      <c r="C31" s="4">
        <v>5000</v>
      </c>
      <c r="D31" s="4">
        <v>5000</v>
      </c>
      <c r="E31" s="4">
        <v>5000</v>
      </c>
      <c r="F31" s="4">
        <v>3000</v>
      </c>
      <c r="G31" s="4">
        <v>5000</v>
      </c>
      <c r="H31" s="4">
        <v>5000</v>
      </c>
    </row>
    <row r="32" spans="1:8" x14ac:dyDescent="0.3">
      <c r="A32" s="8" t="s">
        <v>30</v>
      </c>
      <c r="B32" s="2" t="s">
        <v>40</v>
      </c>
      <c r="C32" s="4">
        <v>5846</v>
      </c>
      <c r="D32" s="4">
        <v>76130</v>
      </c>
      <c r="E32" s="4">
        <v>29486</v>
      </c>
      <c r="F32" s="4">
        <v>21081</v>
      </c>
      <c r="G32" s="4">
        <v>54885</v>
      </c>
      <c r="H32" s="4">
        <v>20406</v>
      </c>
    </row>
    <row r="33" spans="1:8" x14ac:dyDescent="0.3">
      <c r="A33" s="8" t="s">
        <v>32</v>
      </c>
      <c r="B33" s="2" t="s">
        <v>41</v>
      </c>
      <c r="C33" s="4"/>
      <c r="D33" s="4"/>
      <c r="E33" s="4"/>
      <c r="F33" s="4"/>
      <c r="G33" s="4"/>
      <c r="H33" s="4"/>
    </row>
    <row r="34" spans="1:8" x14ac:dyDescent="0.3">
      <c r="A34" s="1" t="s">
        <v>4</v>
      </c>
      <c r="B34" s="2" t="s">
        <v>5</v>
      </c>
      <c r="C34" s="4">
        <f>C35</f>
        <v>10625</v>
      </c>
      <c r="D34" s="4">
        <f t="shared" ref="D34:H34" si="18">D35</f>
        <v>9280</v>
      </c>
      <c r="E34" s="4">
        <f t="shared" si="18"/>
        <v>5687</v>
      </c>
      <c r="F34" s="4">
        <f>F35</f>
        <v>3234</v>
      </c>
      <c r="G34" s="4">
        <f t="shared" si="18"/>
        <v>9280</v>
      </c>
      <c r="H34" s="4">
        <f t="shared" si="18"/>
        <v>0</v>
      </c>
    </row>
    <row r="35" spans="1:8" x14ac:dyDescent="0.3">
      <c r="A35" s="3" t="s">
        <v>35</v>
      </c>
      <c r="B35" s="2" t="s">
        <v>1</v>
      </c>
      <c r="C35" s="4">
        <f>SUM(C36:C40)</f>
        <v>10625</v>
      </c>
      <c r="D35" s="4">
        <f t="shared" ref="D35:H35" si="19">SUM(D36:D40)</f>
        <v>9280</v>
      </c>
      <c r="E35" s="4">
        <f t="shared" si="19"/>
        <v>5687</v>
      </c>
      <c r="F35" s="4">
        <f>SUM(F36:F40)</f>
        <v>3234</v>
      </c>
      <c r="G35" s="4">
        <f t="shared" si="19"/>
        <v>9280</v>
      </c>
      <c r="H35" s="4">
        <f t="shared" si="19"/>
        <v>0</v>
      </c>
    </row>
    <row r="36" spans="1:8" x14ac:dyDescent="0.3">
      <c r="A36" s="8" t="s">
        <v>16</v>
      </c>
      <c r="B36" s="2" t="s">
        <v>37</v>
      </c>
      <c r="C36" s="4">
        <v>6101</v>
      </c>
      <c r="D36" s="4">
        <v>5380</v>
      </c>
      <c r="E36" s="4">
        <v>3796</v>
      </c>
      <c r="F36" s="4">
        <v>1410</v>
      </c>
      <c r="G36" s="4">
        <v>5380</v>
      </c>
      <c r="H36" s="4">
        <v>0</v>
      </c>
    </row>
    <row r="37" spans="1:8" x14ac:dyDescent="0.3">
      <c r="A37" s="8" t="s">
        <v>26</v>
      </c>
      <c r="B37" s="2" t="s">
        <v>36</v>
      </c>
      <c r="C37" s="4">
        <v>2495</v>
      </c>
      <c r="D37" s="4">
        <v>2000</v>
      </c>
      <c r="E37" s="4">
        <v>1291</v>
      </c>
      <c r="F37" s="4">
        <v>1224</v>
      </c>
      <c r="G37" s="4">
        <v>2000</v>
      </c>
      <c r="H37" s="4">
        <v>0</v>
      </c>
    </row>
    <row r="38" spans="1:8" x14ac:dyDescent="0.3">
      <c r="A38" s="8" t="s">
        <v>27</v>
      </c>
      <c r="B38" s="2" t="s">
        <v>38</v>
      </c>
      <c r="C38" s="4">
        <v>2029</v>
      </c>
      <c r="D38" s="4">
        <v>1900</v>
      </c>
      <c r="E38" s="4">
        <v>600</v>
      </c>
      <c r="F38" s="4">
        <v>600</v>
      </c>
      <c r="G38" s="4">
        <v>1900</v>
      </c>
      <c r="H38" s="4"/>
    </row>
    <row r="39" spans="1:8" x14ac:dyDescent="0.3">
      <c r="A39" s="8" t="s">
        <v>28</v>
      </c>
      <c r="B39" s="2" t="s">
        <v>39</v>
      </c>
      <c r="C39" s="4"/>
      <c r="D39" s="4"/>
      <c r="E39" s="4"/>
      <c r="F39" s="4"/>
      <c r="G39" s="4"/>
      <c r="H39" s="4"/>
    </row>
    <row r="40" spans="1:8" x14ac:dyDescent="0.3">
      <c r="A40" s="8" t="s">
        <v>31</v>
      </c>
      <c r="B40" s="2" t="s">
        <v>43</v>
      </c>
      <c r="C40" s="4"/>
      <c r="D40" s="4"/>
      <c r="E40" s="4"/>
      <c r="F40" s="4"/>
      <c r="G40" s="4"/>
      <c r="H40" s="4"/>
    </row>
    <row r="41" spans="1:8" x14ac:dyDescent="0.3">
      <c r="A41" s="1" t="s">
        <v>58</v>
      </c>
      <c r="B41" s="2" t="s">
        <v>59</v>
      </c>
      <c r="C41" s="4">
        <f>C42</f>
        <v>0</v>
      </c>
      <c r="D41" s="4">
        <f t="shared" ref="D41:E41" si="20">D42</f>
        <v>0</v>
      </c>
      <c r="E41" s="4">
        <f t="shared" si="20"/>
        <v>943</v>
      </c>
      <c r="F41" s="4">
        <f t="shared" ref="F41:H42" si="21">F42</f>
        <v>943</v>
      </c>
      <c r="G41" s="4">
        <f t="shared" si="21"/>
        <v>0</v>
      </c>
      <c r="H41" s="4">
        <f t="shared" si="21"/>
        <v>0</v>
      </c>
    </row>
    <row r="42" spans="1:8" x14ac:dyDescent="0.3">
      <c r="A42" s="3" t="s">
        <v>35</v>
      </c>
      <c r="B42" s="2" t="s">
        <v>1</v>
      </c>
      <c r="C42" s="4">
        <f>C43</f>
        <v>0</v>
      </c>
      <c r="D42" s="4">
        <f t="shared" ref="D42:E42" si="22">D43</f>
        <v>0</v>
      </c>
      <c r="E42" s="4">
        <f t="shared" si="22"/>
        <v>943</v>
      </c>
      <c r="F42" s="4">
        <f t="shared" si="21"/>
        <v>943</v>
      </c>
      <c r="G42" s="4">
        <f t="shared" si="21"/>
        <v>0</v>
      </c>
      <c r="H42" s="4">
        <f t="shared" si="21"/>
        <v>0</v>
      </c>
    </row>
    <row r="43" spans="1:8" x14ac:dyDescent="0.3">
      <c r="A43" s="8">
        <v>37</v>
      </c>
      <c r="B43" s="2" t="s">
        <v>39</v>
      </c>
      <c r="C43" s="4"/>
      <c r="D43" s="4"/>
      <c r="E43" s="4">
        <v>943</v>
      </c>
      <c r="F43" s="4">
        <v>943</v>
      </c>
      <c r="G43" s="4">
        <v>0</v>
      </c>
      <c r="H43" s="4">
        <v>0</v>
      </c>
    </row>
    <row r="44" spans="1:8" x14ac:dyDescent="0.3">
      <c r="A44" s="1" t="s">
        <v>14</v>
      </c>
      <c r="B44" s="2" t="s">
        <v>15</v>
      </c>
      <c r="C44" s="4">
        <f>C45+C49+C55+C66+C76</f>
        <v>365828</v>
      </c>
      <c r="D44" s="4">
        <f t="shared" ref="D44:H44" si="23">D45+D49+D55+D66+D76</f>
        <v>342781</v>
      </c>
      <c r="E44" s="4">
        <f t="shared" si="23"/>
        <v>686488</v>
      </c>
      <c r="F44" s="4">
        <f>F45+F49+F55+F66+F76</f>
        <v>778476</v>
      </c>
      <c r="G44" s="4">
        <f t="shared" si="23"/>
        <v>263000</v>
      </c>
      <c r="H44" s="4">
        <f t="shared" si="23"/>
        <v>99200</v>
      </c>
    </row>
    <row r="45" spans="1:8" x14ac:dyDescent="0.3">
      <c r="A45" s="3" t="s">
        <v>16</v>
      </c>
      <c r="B45" s="2" t="s">
        <v>17</v>
      </c>
      <c r="C45" s="4">
        <f>SUM(C46:C48)</f>
        <v>0</v>
      </c>
      <c r="D45" s="4">
        <f t="shared" ref="D45:H45" si="24">SUM(D46:D48)</f>
        <v>0</v>
      </c>
      <c r="E45" s="4">
        <f t="shared" si="24"/>
        <v>0</v>
      </c>
      <c r="F45" s="4">
        <f>SUM(F46:F48)</f>
        <v>0</v>
      </c>
      <c r="G45" s="4">
        <f t="shared" si="24"/>
        <v>0</v>
      </c>
      <c r="H45" s="4">
        <f t="shared" si="24"/>
        <v>0</v>
      </c>
    </row>
    <row r="46" spans="1:8" x14ac:dyDescent="0.3">
      <c r="A46" s="8" t="s">
        <v>16</v>
      </c>
      <c r="B46" s="2" t="s">
        <v>37</v>
      </c>
      <c r="C46" s="4"/>
      <c r="D46" s="4"/>
      <c r="E46" s="4"/>
      <c r="F46" s="4"/>
      <c r="G46" s="4"/>
      <c r="H46" s="4"/>
    </row>
    <row r="47" spans="1:8" x14ac:dyDescent="0.3">
      <c r="A47" s="8" t="s">
        <v>26</v>
      </c>
      <c r="B47" s="2" t="s">
        <v>36</v>
      </c>
      <c r="C47" s="4"/>
      <c r="D47" s="4"/>
      <c r="E47" s="4"/>
      <c r="F47" s="4"/>
      <c r="G47" s="4"/>
      <c r="H47" s="4"/>
    </row>
    <row r="48" spans="1:8" x14ac:dyDescent="0.3">
      <c r="A48" s="8" t="s">
        <v>27</v>
      </c>
      <c r="B48" s="2" t="s">
        <v>38</v>
      </c>
      <c r="C48" s="4"/>
      <c r="D48" s="4"/>
      <c r="E48" s="4"/>
      <c r="F48" s="4"/>
      <c r="G48" s="4"/>
      <c r="H48" s="4"/>
    </row>
    <row r="49" spans="1:8" x14ac:dyDescent="0.3">
      <c r="A49" s="3" t="s">
        <v>8</v>
      </c>
      <c r="B49" s="2" t="s">
        <v>9</v>
      </c>
      <c r="C49" s="4">
        <f>SUM(C50:C54)</f>
        <v>2330</v>
      </c>
      <c r="D49" s="4">
        <f t="shared" ref="D49:H49" si="25">SUM(D50:D54)</f>
        <v>0</v>
      </c>
      <c r="E49" s="4">
        <f t="shared" si="25"/>
        <v>0</v>
      </c>
      <c r="F49" s="4">
        <f>SUM(F50:F54)</f>
        <v>0</v>
      </c>
      <c r="G49" s="4">
        <f t="shared" si="25"/>
        <v>0</v>
      </c>
      <c r="H49" s="4">
        <f t="shared" si="25"/>
        <v>0</v>
      </c>
    </row>
    <row r="50" spans="1:8" x14ac:dyDescent="0.3">
      <c r="A50" s="8" t="s">
        <v>16</v>
      </c>
      <c r="B50" s="2" t="s">
        <v>37</v>
      </c>
      <c r="C50" s="4">
        <v>805</v>
      </c>
      <c r="D50" s="4"/>
      <c r="E50" s="4"/>
      <c r="F50" s="4"/>
      <c r="G50" s="4"/>
      <c r="H50" s="4"/>
    </row>
    <row r="51" spans="1:8" x14ac:dyDescent="0.3">
      <c r="A51" s="8" t="s">
        <v>26</v>
      </c>
      <c r="B51" s="2" t="s">
        <v>36</v>
      </c>
      <c r="C51" s="4">
        <v>1525</v>
      </c>
      <c r="D51" s="4"/>
      <c r="E51" s="4"/>
      <c r="F51" s="4"/>
      <c r="G51" s="4"/>
      <c r="H51" s="4"/>
    </row>
    <row r="52" spans="1:8" x14ac:dyDescent="0.3">
      <c r="A52" s="8" t="s">
        <v>27</v>
      </c>
      <c r="B52" s="2" t="s">
        <v>38</v>
      </c>
      <c r="C52" s="4"/>
      <c r="D52" s="4"/>
      <c r="E52" s="4"/>
      <c r="F52" s="4"/>
      <c r="G52" s="4"/>
      <c r="H52" s="4"/>
    </row>
    <row r="53" spans="1:8" x14ac:dyDescent="0.3">
      <c r="A53" s="8" t="s">
        <v>28</v>
      </c>
      <c r="B53" s="2" t="s">
        <v>39</v>
      </c>
      <c r="C53" s="4"/>
      <c r="D53" s="4"/>
      <c r="E53" s="4"/>
      <c r="F53" s="4"/>
      <c r="G53" s="4"/>
      <c r="H53" s="4"/>
    </row>
    <row r="54" spans="1:8" x14ac:dyDescent="0.3">
      <c r="A54" s="8" t="s">
        <v>30</v>
      </c>
      <c r="B54" s="2" t="s">
        <v>40</v>
      </c>
      <c r="C54" s="4"/>
      <c r="D54" s="4"/>
      <c r="E54" s="4"/>
      <c r="F54" s="4"/>
      <c r="G54" s="4"/>
      <c r="H54" s="4"/>
    </row>
    <row r="55" spans="1:8" x14ac:dyDescent="0.3">
      <c r="A55" s="3" t="s">
        <v>10</v>
      </c>
      <c r="B55" s="2" t="s">
        <v>11</v>
      </c>
      <c r="C55" s="4">
        <f>SUM(C56:C65)</f>
        <v>244824</v>
      </c>
      <c r="D55" s="4">
        <f t="shared" ref="D55:H55" si="26">SUM(D56:D65)</f>
        <v>278160</v>
      </c>
      <c r="E55" s="4">
        <f t="shared" si="26"/>
        <v>626526</v>
      </c>
      <c r="F55" s="4">
        <f>SUM(F56:F65)</f>
        <v>749213</v>
      </c>
      <c r="G55" s="4">
        <f t="shared" si="26"/>
        <v>216225</v>
      </c>
      <c r="H55" s="4">
        <f t="shared" si="26"/>
        <v>54425</v>
      </c>
    </row>
    <row r="56" spans="1:8" x14ac:dyDescent="0.3">
      <c r="A56" s="8" t="s">
        <v>16</v>
      </c>
      <c r="B56" s="2" t="s">
        <v>37</v>
      </c>
      <c r="C56" s="4">
        <v>184176</v>
      </c>
      <c r="D56" s="4">
        <v>216160</v>
      </c>
      <c r="E56" s="4"/>
      <c r="F56" s="4">
        <v>364768</v>
      </c>
      <c r="G56" s="4">
        <v>192225</v>
      </c>
      <c r="H56" s="4">
        <v>52425</v>
      </c>
    </row>
    <row r="57" spans="1:8" x14ac:dyDescent="0.3">
      <c r="A57" s="8" t="s">
        <v>26</v>
      </c>
      <c r="B57" s="2" t="s">
        <v>36</v>
      </c>
      <c r="C57" s="4">
        <v>35722</v>
      </c>
      <c r="D57" s="4">
        <v>29000</v>
      </c>
      <c r="E57" s="4">
        <v>424170</v>
      </c>
      <c r="F57" s="4">
        <v>147589</v>
      </c>
      <c r="G57" s="4">
        <v>22000</v>
      </c>
      <c r="H57" s="4">
        <v>2000</v>
      </c>
    </row>
    <row r="58" spans="1:8" x14ac:dyDescent="0.3">
      <c r="A58" s="8" t="s">
        <v>27</v>
      </c>
      <c r="B58" s="2" t="s">
        <v>38</v>
      </c>
      <c r="C58" s="4"/>
      <c r="D58" s="4"/>
      <c r="E58" s="4">
        <v>133356</v>
      </c>
      <c r="F58" s="4"/>
      <c r="G58" s="4"/>
      <c r="H58" s="4"/>
    </row>
    <row r="59" spans="1:8" x14ac:dyDescent="0.3">
      <c r="A59" s="8" t="s">
        <v>34</v>
      </c>
      <c r="B59" s="2" t="s">
        <v>44</v>
      </c>
      <c r="C59" s="4"/>
      <c r="D59" s="4"/>
      <c r="E59" s="4"/>
      <c r="F59" s="4">
        <v>113541</v>
      </c>
      <c r="G59" s="4"/>
      <c r="H59" s="4"/>
    </row>
    <row r="60" spans="1:8" x14ac:dyDescent="0.3">
      <c r="A60" s="8" t="s">
        <v>33</v>
      </c>
      <c r="B60" s="2" t="s">
        <v>42</v>
      </c>
      <c r="C60" s="4"/>
      <c r="D60" s="4"/>
      <c r="E60" s="4"/>
      <c r="F60" s="4">
        <v>40512</v>
      </c>
      <c r="G60" s="4"/>
      <c r="H60" s="4"/>
    </row>
    <row r="61" spans="1:8" x14ac:dyDescent="0.3">
      <c r="A61" s="8" t="s">
        <v>28</v>
      </c>
      <c r="B61" s="2" t="s">
        <v>39</v>
      </c>
      <c r="C61" s="4"/>
      <c r="D61" s="4"/>
      <c r="E61" s="4"/>
      <c r="F61" s="4"/>
      <c r="G61" s="4"/>
      <c r="H61" s="4"/>
    </row>
    <row r="62" spans="1:8" x14ac:dyDescent="0.3">
      <c r="A62" s="8" t="s">
        <v>31</v>
      </c>
      <c r="B62" s="2" t="s">
        <v>43</v>
      </c>
      <c r="C62" s="4"/>
      <c r="D62" s="4"/>
      <c r="E62" s="4"/>
      <c r="F62" s="4">
        <v>11520</v>
      </c>
      <c r="G62" s="4"/>
      <c r="H62" s="4"/>
    </row>
    <row r="63" spans="1:8" x14ac:dyDescent="0.3">
      <c r="A63" s="8" t="s">
        <v>29</v>
      </c>
      <c r="B63" s="2" t="s">
        <v>47</v>
      </c>
      <c r="C63" s="4">
        <v>2388</v>
      </c>
      <c r="D63" s="4"/>
      <c r="E63" s="4"/>
      <c r="F63" s="4"/>
      <c r="G63" s="4"/>
      <c r="H63" s="4"/>
    </row>
    <row r="64" spans="1:8" x14ac:dyDescent="0.3">
      <c r="A64" s="8" t="s">
        <v>30</v>
      </c>
      <c r="B64" s="2" t="s">
        <v>40</v>
      </c>
      <c r="C64" s="4">
        <v>22538</v>
      </c>
      <c r="D64" s="4">
        <v>33000</v>
      </c>
      <c r="E64" s="4">
        <v>69000</v>
      </c>
      <c r="F64" s="4">
        <v>71283</v>
      </c>
      <c r="G64" s="4">
        <v>2000</v>
      </c>
      <c r="H64" s="4"/>
    </row>
    <row r="65" spans="1:8" x14ac:dyDescent="0.3">
      <c r="A65" s="8" t="s">
        <v>32</v>
      </c>
      <c r="B65" s="2" t="s">
        <v>41</v>
      </c>
      <c r="C65" s="4"/>
      <c r="D65" s="4"/>
      <c r="E65" s="4"/>
      <c r="F65" s="4"/>
      <c r="G65" s="4"/>
      <c r="H65" s="4"/>
    </row>
    <row r="66" spans="1:8" x14ac:dyDescent="0.3">
      <c r="A66" s="3" t="s">
        <v>46</v>
      </c>
      <c r="B66" s="2" t="s">
        <v>12</v>
      </c>
      <c r="C66" s="4">
        <f>SUM(C67:C75)</f>
        <v>106086</v>
      </c>
      <c r="D66" s="4">
        <f t="shared" ref="D66:E66" si="27">SUM(D67:D75)</f>
        <v>7407</v>
      </c>
      <c r="E66" s="4">
        <f t="shared" si="27"/>
        <v>16262</v>
      </c>
      <c r="F66" s="4">
        <f t="shared" ref="F66" si="28">SUM(F67:F75)</f>
        <v>5147</v>
      </c>
      <c r="G66" s="4">
        <f t="shared" ref="G66" si="29">SUM(G67:G75)</f>
        <v>0</v>
      </c>
      <c r="H66" s="4">
        <f>SUM(H67:H75)</f>
        <v>0</v>
      </c>
    </row>
    <row r="67" spans="1:8" x14ac:dyDescent="0.3">
      <c r="A67" s="8" t="s">
        <v>16</v>
      </c>
      <c r="B67" s="2" t="s">
        <v>37</v>
      </c>
      <c r="C67" s="4">
        <v>92386</v>
      </c>
      <c r="D67" s="4">
        <v>6407</v>
      </c>
      <c r="E67" s="4">
        <v>15262</v>
      </c>
      <c r="F67" s="4">
        <v>4841</v>
      </c>
      <c r="G67" s="4"/>
      <c r="H67" s="4"/>
    </row>
    <row r="68" spans="1:8" x14ac:dyDescent="0.3">
      <c r="A68" s="8" t="s">
        <v>26</v>
      </c>
      <c r="B68" s="2" t="s">
        <v>36</v>
      </c>
      <c r="C68" s="4">
        <v>13700</v>
      </c>
      <c r="D68" s="4">
        <v>1000</v>
      </c>
      <c r="E68" s="4">
        <v>1000</v>
      </c>
      <c r="F68" s="4">
        <v>306</v>
      </c>
      <c r="G68" s="4"/>
      <c r="H68" s="4"/>
    </row>
    <row r="69" spans="1:8" x14ac:dyDescent="0.3">
      <c r="A69" s="8" t="s">
        <v>27</v>
      </c>
      <c r="B69" s="2" t="s">
        <v>38</v>
      </c>
      <c r="C69" s="4"/>
      <c r="D69" s="4"/>
      <c r="E69" s="4"/>
      <c r="F69" s="4"/>
      <c r="G69" s="4"/>
      <c r="H69" s="4"/>
    </row>
    <row r="70" spans="1:8" x14ac:dyDescent="0.3">
      <c r="A70" s="8" t="s">
        <v>33</v>
      </c>
      <c r="B70" s="2" t="s">
        <v>42</v>
      </c>
      <c r="C70" s="4"/>
      <c r="D70" s="4"/>
      <c r="E70" s="4"/>
      <c r="F70" s="4"/>
      <c r="G70" s="4"/>
      <c r="H70" s="4"/>
    </row>
    <row r="71" spans="1:8" x14ac:dyDescent="0.3">
      <c r="A71" s="8" t="s">
        <v>28</v>
      </c>
      <c r="B71" s="2" t="s">
        <v>39</v>
      </c>
      <c r="C71" s="4"/>
      <c r="D71" s="4"/>
      <c r="E71" s="4"/>
      <c r="F71" s="4"/>
      <c r="G71" s="4"/>
      <c r="H71" s="4"/>
    </row>
    <row r="72" spans="1:8" x14ac:dyDescent="0.3">
      <c r="A72" s="8" t="s">
        <v>31</v>
      </c>
      <c r="B72" s="2" t="s">
        <v>43</v>
      </c>
      <c r="C72" s="4"/>
      <c r="D72" s="4"/>
      <c r="E72" s="4"/>
      <c r="F72" s="4"/>
      <c r="G72" s="4"/>
      <c r="H72" s="4"/>
    </row>
    <row r="73" spans="1:8" x14ac:dyDescent="0.3">
      <c r="A73" s="8" t="s">
        <v>29</v>
      </c>
      <c r="B73" s="2" t="s">
        <v>47</v>
      </c>
      <c r="C73" s="4"/>
      <c r="D73" s="4"/>
      <c r="E73" s="4"/>
      <c r="F73" s="4"/>
      <c r="G73" s="4"/>
      <c r="H73" s="4"/>
    </row>
    <row r="74" spans="1:8" x14ac:dyDescent="0.3">
      <c r="A74" s="8" t="s">
        <v>30</v>
      </c>
      <c r="B74" s="2" t="s">
        <v>40</v>
      </c>
      <c r="C74" s="4"/>
      <c r="D74" s="4"/>
      <c r="E74" s="4"/>
      <c r="F74" s="4"/>
      <c r="G74" s="4"/>
      <c r="H74" s="4"/>
    </row>
    <row r="75" spans="1:8" x14ac:dyDescent="0.3">
      <c r="A75" s="8" t="s">
        <v>32</v>
      </c>
      <c r="B75" s="2" t="s">
        <v>41</v>
      </c>
      <c r="C75" s="4"/>
      <c r="D75" s="4"/>
      <c r="E75" s="4"/>
      <c r="F75" s="4"/>
      <c r="G75" s="4"/>
      <c r="H75" s="4"/>
    </row>
    <row r="76" spans="1:8" x14ac:dyDescent="0.3">
      <c r="A76" s="3" t="s">
        <v>50</v>
      </c>
      <c r="B76" s="2" t="s">
        <v>13</v>
      </c>
      <c r="C76" s="4">
        <f>SUM(C77:C82)</f>
        <v>12588</v>
      </c>
      <c r="D76" s="4">
        <f t="shared" ref="D76:H76" si="30">SUM(D77:D82)</f>
        <v>57214</v>
      </c>
      <c r="E76" s="4">
        <f t="shared" si="30"/>
        <v>43700</v>
      </c>
      <c r="F76" s="4">
        <f>SUM(F77:F82)</f>
        <v>24116</v>
      </c>
      <c r="G76" s="4">
        <f t="shared" si="30"/>
        <v>46775</v>
      </c>
      <c r="H76" s="4">
        <f t="shared" si="30"/>
        <v>44775</v>
      </c>
    </row>
    <row r="77" spans="1:8" x14ac:dyDescent="0.3">
      <c r="A77" s="8" t="s">
        <v>16</v>
      </c>
      <c r="B77" s="2" t="s">
        <v>37</v>
      </c>
      <c r="C77" s="4">
        <v>12412</v>
      </c>
      <c r="D77" s="4">
        <v>48464</v>
      </c>
      <c r="E77" s="4">
        <v>34950</v>
      </c>
      <c r="F77" s="4">
        <v>24016</v>
      </c>
      <c r="G77" s="4">
        <v>40775</v>
      </c>
      <c r="H77" s="4">
        <v>40775</v>
      </c>
    </row>
    <row r="78" spans="1:8" x14ac:dyDescent="0.3">
      <c r="A78" s="8" t="s">
        <v>26</v>
      </c>
      <c r="B78" s="2" t="s">
        <v>36</v>
      </c>
      <c r="C78" s="4">
        <v>176</v>
      </c>
      <c r="D78" s="4">
        <v>3750</v>
      </c>
      <c r="E78" s="4">
        <v>3750</v>
      </c>
      <c r="F78" s="4">
        <v>100</v>
      </c>
      <c r="G78" s="4">
        <v>6000</v>
      </c>
      <c r="H78" s="4">
        <v>4000</v>
      </c>
    </row>
    <row r="79" spans="1:8" x14ac:dyDescent="0.3">
      <c r="A79" s="8" t="s">
        <v>27</v>
      </c>
      <c r="B79" s="2" t="s">
        <v>38</v>
      </c>
      <c r="C79" s="4"/>
      <c r="D79" s="4"/>
      <c r="E79" s="4"/>
      <c r="F79" s="4"/>
      <c r="G79" s="4"/>
      <c r="H79" s="4"/>
    </row>
    <row r="80" spans="1:8" x14ac:dyDescent="0.3">
      <c r="A80" s="8" t="s">
        <v>29</v>
      </c>
      <c r="B80" s="2" t="s">
        <v>47</v>
      </c>
      <c r="C80" s="4"/>
      <c r="D80" s="4"/>
      <c r="E80" s="4"/>
      <c r="F80" s="4"/>
      <c r="G80" s="4"/>
      <c r="H80" s="4"/>
    </row>
    <row r="81" spans="1:8" x14ac:dyDescent="0.3">
      <c r="A81" s="8" t="s">
        <v>30</v>
      </c>
      <c r="B81" s="2" t="s">
        <v>40</v>
      </c>
      <c r="C81" s="4"/>
      <c r="D81" s="4">
        <v>5000</v>
      </c>
      <c r="E81" s="4">
        <v>5000</v>
      </c>
      <c r="F81" s="4"/>
      <c r="G81" s="4"/>
      <c r="H81" s="4"/>
    </row>
    <row r="82" spans="1:8" x14ac:dyDescent="0.3">
      <c r="A82" s="8" t="s">
        <v>32</v>
      </c>
      <c r="B82" s="2" t="s">
        <v>41</v>
      </c>
      <c r="C82" s="4"/>
      <c r="D82" s="4"/>
      <c r="E82" s="4"/>
      <c r="F82" s="4"/>
      <c r="G82" s="4"/>
      <c r="H82" s="4"/>
    </row>
    <row r="83" spans="1:8" x14ac:dyDescent="0.3">
      <c r="A83" s="1" t="s">
        <v>18</v>
      </c>
      <c r="B83" s="2" t="s">
        <v>19</v>
      </c>
      <c r="C83" s="4">
        <f>C86+C84+C93+C103+C114+C126+C133+C124</f>
        <v>2020071</v>
      </c>
      <c r="D83" s="4">
        <f t="shared" ref="D83:F83" si="31">D86+D84+D93+D103+D114+D126+D133+D124</f>
        <v>1922803.1322999999</v>
      </c>
      <c r="E83" s="4">
        <f t="shared" si="31"/>
        <v>1939957</v>
      </c>
      <c r="F83" s="4">
        <f t="shared" si="31"/>
        <v>1898982</v>
      </c>
      <c r="G83" s="4">
        <f t="shared" ref="G83:H83" si="32">G86+G93+G103+G114+G126+G133</f>
        <v>1852744</v>
      </c>
      <c r="H83" s="4">
        <f t="shared" si="32"/>
        <v>1887279</v>
      </c>
    </row>
    <row r="84" spans="1:8" x14ac:dyDescent="0.3">
      <c r="A84" s="3">
        <v>12</v>
      </c>
      <c r="B84" s="2" t="s">
        <v>64</v>
      </c>
      <c r="C84" s="4">
        <f>SUM(C85)</f>
        <v>0</v>
      </c>
      <c r="D84" s="4">
        <f t="shared" ref="D84:F84" si="33">SUM(D85)</f>
        <v>0</v>
      </c>
      <c r="E84" s="4">
        <f t="shared" si="33"/>
        <v>0</v>
      </c>
      <c r="F84" s="4">
        <f t="shared" si="33"/>
        <v>6391</v>
      </c>
      <c r="G84" s="4">
        <f t="shared" ref="G84:H84" si="34">SUM(G85:G90)</f>
        <v>2063770</v>
      </c>
      <c r="H84" s="4">
        <f t="shared" si="34"/>
        <v>2114560</v>
      </c>
    </row>
    <row r="85" spans="1:8" x14ac:dyDescent="0.3">
      <c r="A85" s="8" t="s">
        <v>16</v>
      </c>
      <c r="B85" s="2" t="s">
        <v>37</v>
      </c>
      <c r="C85" s="4"/>
      <c r="D85" s="4"/>
      <c r="E85" s="4"/>
      <c r="F85" s="4">
        <v>6391</v>
      </c>
      <c r="G85" s="4">
        <v>325590</v>
      </c>
      <c r="H85" s="4">
        <v>337920</v>
      </c>
    </row>
    <row r="86" spans="1:8" x14ac:dyDescent="0.3">
      <c r="A86" s="3" t="s">
        <v>16</v>
      </c>
      <c r="B86" s="2" t="s">
        <v>17</v>
      </c>
      <c r="C86" s="4">
        <f>SUM(C87:C92)</f>
        <v>827559</v>
      </c>
      <c r="D86" s="4">
        <f>SUM(D87:D92)</f>
        <v>923217.13229999994</v>
      </c>
      <c r="E86" s="4">
        <f>SUM(E87:E92)</f>
        <v>993017</v>
      </c>
      <c r="F86" s="4">
        <f>SUM(F87:F92)</f>
        <v>766071</v>
      </c>
      <c r="G86" s="4">
        <f t="shared" ref="G86:H86" si="35">SUM(G87:G92)</f>
        <v>874390</v>
      </c>
      <c r="H86" s="4">
        <f t="shared" si="35"/>
        <v>893620</v>
      </c>
    </row>
    <row r="87" spans="1:8" x14ac:dyDescent="0.3">
      <c r="A87" s="8" t="s">
        <v>16</v>
      </c>
      <c r="B87" s="2" t="s">
        <v>37</v>
      </c>
      <c r="C87" s="4">
        <v>366502</v>
      </c>
      <c r="D87" s="4">
        <v>338003</v>
      </c>
      <c r="E87" s="4">
        <v>446115</v>
      </c>
      <c r="F87" s="4">
        <v>306852</v>
      </c>
      <c r="G87" s="4">
        <v>325590</v>
      </c>
      <c r="H87" s="4">
        <v>337920</v>
      </c>
    </row>
    <row r="88" spans="1:8" x14ac:dyDescent="0.3">
      <c r="A88" s="8" t="s">
        <v>26</v>
      </c>
      <c r="B88" s="2" t="s">
        <v>36</v>
      </c>
      <c r="C88" s="4">
        <v>418664</v>
      </c>
      <c r="D88" s="4">
        <v>473714.1323</v>
      </c>
      <c r="E88" s="4">
        <v>457142</v>
      </c>
      <c r="F88" s="4">
        <v>421182</v>
      </c>
      <c r="G88" s="4">
        <v>507200</v>
      </c>
      <c r="H88" s="4">
        <v>514100</v>
      </c>
    </row>
    <row r="89" spans="1:8" x14ac:dyDescent="0.3">
      <c r="A89" s="8" t="s">
        <v>27</v>
      </c>
      <c r="B89" s="2" t="s">
        <v>38</v>
      </c>
      <c r="C89" s="4">
        <v>1528</v>
      </c>
      <c r="D89" s="4">
        <v>1000</v>
      </c>
      <c r="E89" s="4">
        <v>1000</v>
      </c>
      <c r="F89" s="4">
        <v>2527</v>
      </c>
      <c r="G89" s="4">
        <v>1000</v>
      </c>
      <c r="H89" s="4">
        <v>1000</v>
      </c>
    </row>
    <row r="90" spans="1:8" x14ac:dyDescent="0.3">
      <c r="A90" s="8">
        <v>36</v>
      </c>
      <c r="B90" s="2" t="s">
        <v>42</v>
      </c>
      <c r="C90" s="4">
        <v>28096</v>
      </c>
      <c r="D90" s="4">
        <v>30000</v>
      </c>
      <c r="E90" s="4">
        <v>28110</v>
      </c>
      <c r="F90" s="4">
        <v>31211</v>
      </c>
      <c r="G90" s="4">
        <v>30000</v>
      </c>
      <c r="H90" s="4">
        <v>30000</v>
      </c>
    </row>
    <row r="91" spans="1:8" x14ac:dyDescent="0.3">
      <c r="A91" s="8">
        <v>38</v>
      </c>
      <c r="B91" s="2" t="s">
        <v>43</v>
      </c>
      <c r="C91" s="4">
        <v>12437</v>
      </c>
      <c r="D91" s="4">
        <v>10000</v>
      </c>
      <c r="E91" s="4">
        <v>10000</v>
      </c>
      <c r="F91" s="4">
        <v>4150</v>
      </c>
      <c r="G91" s="4">
        <v>10000</v>
      </c>
      <c r="H91" s="4">
        <v>10000</v>
      </c>
    </row>
    <row r="92" spans="1:8" x14ac:dyDescent="0.3">
      <c r="A92" s="8">
        <v>42</v>
      </c>
      <c r="B92" s="2" t="s">
        <v>40</v>
      </c>
      <c r="C92" s="4">
        <v>332</v>
      </c>
      <c r="D92" s="4">
        <v>70500</v>
      </c>
      <c r="E92" s="4">
        <v>50650</v>
      </c>
      <c r="F92" s="4">
        <v>149</v>
      </c>
      <c r="G92" s="4">
        <v>600</v>
      </c>
      <c r="H92" s="4">
        <v>600</v>
      </c>
    </row>
    <row r="93" spans="1:8" x14ac:dyDescent="0.3">
      <c r="A93" s="3" t="s">
        <v>8</v>
      </c>
      <c r="B93" s="2" t="s">
        <v>9</v>
      </c>
      <c r="C93" s="4">
        <f>SUM(C94:C102)</f>
        <v>741350</v>
      </c>
      <c r="D93" s="4">
        <f t="shared" ref="D93:H93" si="36">SUM(D94:D102)</f>
        <v>850278</v>
      </c>
      <c r="E93" s="4">
        <f t="shared" si="36"/>
        <v>828235</v>
      </c>
      <c r="F93" s="4">
        <f>SUM(F94:F102)</f>
        <v>871185</v>
      </c>
      <c r="G93" s="4">
        <f t="shared" si="36"/>
        <v>787685</v>
      </c>
      <c r="H93" s="4">
        <f t="shared" si="36"/>
        <v>812468</v>
      </c>
    </row>
    <row r="94" spans="1:8" x14ac:dyDescent="0.3">
      <c r="A94" s="8" t="s">
        <v>16</v>
      </c>
      <c r="B94" s="2" t="s">
        <v>37</v>
      </c>
      <c r="C94" s="4">
        <v>357957</v>
      </c>
      <c r="D94" s="4">
        <v>409670</v>
      </c>
      <c r="E94" s="4">
        <v>329285</v>
      </c>
      <c r="F94" s="4">
        <v>307754</v>
      </c>
      <c r="G94" s="4">
        <v>410785</v>
      </c>
      <c r="H94" s="4">
        <v>411968</v>
      </c>
    </row>
    <row r="95" spans="1:8" x14ac:dyDescent="0.3">
      <c r="A95" s="8" t="s">
        <v>26</v>
      </c>
      <c r="B95" s="2" t="s">
        <v>36</v>
      </c>
      <c r="C95" s="4">
        <v>278534</v>
      </c>
      <c r="D95" s="4">
        <v>282108</v>
      </c>
      <c r="E95" s="4">
        <v>344767</v>
      </c>
      <c r="F95" s="4">
        <v>413786</v>
      </c>
      <c r="G95" s="4">
        <v>222500</v>
      </c>
      <c r="H95" s="4">
        <v>244600</v>
      </c>
    </row>
    <row r="96" spans="1:8" x14ac:dyDescent="0.3">
      <c r="A96" s="8" t="s">
        <v>27</v>
      </c>
      <c r="B96" s="2" t="s">
        <v>38</v>
      </c>
      <c r="C96" s="4">
        <v>1558</v>
      </c>
      <c r="D96" s="4">
        <v>2100</v>
      </c>
      <c r="E96" s="4">
        <v>100</v>
      </c>
      <c r="F96" s="4">
        <v>579</v>
      </c>
      <c r="G96" s="4">
        <v>2100</v>
      </c>
      <c r="H96" s="4">
        <v>2100</v>
      </c>
    </row>
    <row r="97" spans="1:8" x14ac:dyDescent="0.3">
      <c r="A97" s="8">
        <v>36</v>
      </c>
      <c r="B97" s="2" t="s">
        <v>42</v>
      </c>
      <c r="C97" s="4">
        <v>29643</v>
      </c>
      <c r="D97" s="4">
        <v>30000</v>
      </c>
      <c r="E97" s="4">
        <v>26483</v>
      </c>
      <c r="F97" s="4">
        <v>26483</v>
      </c>
      <c r="G97" s="4">
        <v>30000</v>
      </c>
      <c r="H97" s="4">
        <v>30000</v>
      </c>
    </row>
    <row r="98" spans="1:8" x14ac:dyDescent="0.3">
      <c r="A98" s="8">
        <v>37</v>
      </c>
      <c r="B98" s="2" t="s">
        <v>39</v>
      </c>
      <c r="C98" s="4">
        <v>1140</v>
      </c>
      <c r="D98" s="4">
        <v>1800</v>
      </c>
      <c r="E98" s="4">
        <v>2500</v>
      </c>
      <c r="F98" s="4">
        <v>1140</v>
      </c>
      <c r="G98" s="4">
        <v>1800</v>
      </c>
      <c r="H98" s="4">
        <v>1800</v>
      </c>
    </row>
    <row r="99" spans="1:8" x14ac:dyDescent="0.3">
      <c r="A99" s="8">
        <v>38</v>
      </c>
      <c r="B99" s="2" t="s">
        <v>43</v>
      </c>
      <c r="C99" s="4">
        <v>1558</v>
      </c>
      <c r="D99" s="4">
        <v>2500</v>
      </c>
      <c r="E99" s="4">
        <v>2500</v>
      </c>
      <c r="F99" s="4">
        <v>1102</v>
      </c>
      <c r="G99" s="4">
        <v>2500</v>
      </c>
      <c r="H99" s="4">
        <v>2500</v>
      </c>
    </row>
    <row r="100" spans="1:8" x14ac:dyDescent="0.3">
      <c r="A100" s="8">
        <v>41</v>
      </c>
      <c r="B100" s="2" t="s">
        <v>47</v>
      </c>
      <c r="C100" s="4">
        <v>2498</v>
      </c>
      <c r="D100" s="4">
        <v>25000</v>
      </c>
      <c r="E100" s="4">
        <v>12000</v>
      </c>
      <c r="F100" s="4">
        <v>10993</v>
      </c>
      <c r="G100" s="4">
        <v>25000</v>
      </c>
      <c r="H100" s="4">
        <v>25000</v>
      </c>
    </row>
    <row r="101" spans="1:8" x14ac:dyDescent="0.3">
      <c r="A101" s="8" t="s">
        <v>30</v>
      </c>
      <c r="B101" s="2" t="s">
        <v>40</v>
      </c>
      <c r="C101" s="4">
        <v>61929</v>
      </c>
      <c r="D101" s="4">
        <v>47100</v>
      </c>
      <c r="E101" s="4">
        <v>80600</v>
      </c>
      <c r="F101" s="4">
        <v>81157</v>
      </c>
      <c r="G101" s="4">
        <v>93000</v>
      </c>
      <c r="H101" s="4">
        <v>94500</v>
      </c>
    </row>
    <row r="102" spans="1:8" x14ac:dyDescent="0.3">
      <c r="A102" s="8">
        <v>45</v>
      </c>
      <c r="B102" s="2" t="s">
        <v>41</v>
      </c>
      <c r="C102" s="4">
        <v>6533</v>
      </c>
      <c r="D102" s="4">
        <v>50000</v>
      </c>
      <c r="E102" s="4">
        <v>30000</v>
      </c>
      <c r="F102" s="4">
        <v>28191</v>
      </c>
      <c r="G102" s="4"/>
      <c r="H102" s="4"/>
    </row>
    <row r="103" spans="1:8" x14ac:dyDescent="0.3">
      <c r="A103" s="3" t="s">
        <v>10</v>
      </c>
      <c r="B103" s="2" t="s">
        <v>11</v>
      </c>
      <c r="C103" s="4">
        <f>SUM(C104:C113)</f>
        <v>370804</v>
      </c>
      <c r="D103" s="4">
        <f>SUM(D104:D113)</f>
        <v>98350</v>
      </c>
      <c r="E103" s="4">
        <f>SUM(E104:E113)</f>
        <v>55200</v>
      </c>
      <c r="F103" s="4">
        <f>SUM(F104:F113)</f>
        <v>59188</v>
      </c>
      <c r="G103" s="4">
        <f t="shared" ref="G103:H103" si="37">SUM(G104:G113)</f>
        <v>171300</v>
      </c>
      <c r="H103" s="4">
        <f t="shared" si="37"/>
        <v>165400</v>
      </c>
    </row>
    <row r="104" spans="1:8" x14ac:dyDescent="0.3">
      <c r="A104" s="8" t="s">
        <v>16</v>
      </c>
      <c r="B104" s="2" t="s">
        <v>37</v>
      </c>
      <c r="C104" s="4">
        <v>92942</v>
      </c>
      <c r="D104" s="4"/>
      <c r="E104" s="4"/>
      <c r="F104" s="4"/>
      <c r="G104" s="4"/>
      <c r="H104" s="4"/>
    </row>
    <row r="105" spans="1:8" x14ac:dyDescent="0.3">
      <c r="A105" s="8" t="s">
        <v>26</v>
      </c>
      <c r="B105" s="2" t="s">
        <v>36</v>
      </c>
      <c r="C105" s="4">
        <v>170812</v>
      </c>
      <c r="D105" s="4">
        <v>68350</v>
      </c>
      <c r="E105" s="4">
        <v>46700</v>
      </c>
      <c r="F105" s="4">
        <v>52188</v>
      </c>
      <c r="G105" s="4">
        <v>50300</v>
      </c>
      <c r="H105" s="4">
        <v>43400</v>
      </c>
    </row>
    <row r="106" spans="1:8" x14ac:dyDescent="0.3">
      <c r="A106" s="8" t="s">
        <v>27</v>
      </c>
      <c r="B106" s="2" t="s">
        <v>38</v>
      </c>
      <c r="C106" s="4"/>
      <c r="D106" s="4"/>
      <c r="E106" s="4"/>
      <c r="F106" s="4"/>
      <c r="G106" s="4"/>
      <c r="H106" s="4"/>
    </row>
    <row r="107" spans="1:8" x14ac:dyDescent="0.3">
      <c r="A107" s="8" t="s">
        <v>34</v>
      </c>
      <c r="B107" s="2" t="s">
        <v>44</v>
      </c>
      <c r="C107" s="4"/>
      <c r="D107" s="4"/>
      <c r="E107" s="4"/>
      <c r="F107" s="4"/>
      <c r="G107" s="4"/>
      <c r="H107" s="4"/>
    </row>
    <row r="108" spans="1:8" x14ac:dyDescent="0.3">
      <c r="A108" s="8" t="s">
        <v>33</v>
      </c>
      <c r="B108" s="2" t="s">
        <v>42</v>
      </c>
      <c r="C108" s="4"/>
      <c r="D108" s="4"/>
      <c r="E108" s="4"/>
      <c r="F108" s="4"/>
      <c r="G108" s="4"/>
      <c r="H108" s="4"/>
    </row>
    <row r="109" spans="1:8" x14ac:dyDescent="0.3">
      <c r="A109" s="8" t="s">
        <v>28</v>
      </c>
      <c r="B109" s="2" t="s">
        <v>39</v>
      </c>
      <c r="C109" s="4"/>
      <c r="D109" s="4"/>
      <c r="E109" s="4"/>
      <c r="F109" s="4"/>
      <c r="G109" s="4"/>
      <c r="H109" s="4"/>
    </row>
    <row r="110" spans="1:8" x14ac:dyDescent="0.3">
      <c r="A110" s="8" t="s">
        <v>31</v>
      </c>
      <c r="B110" s="2" t="s">
        <v>43</v>
      </c>
      <c r="C110" s="4"/>
      <c r="D110" s="4"/>
      <c r="E110" s="4"/>
      <c r="F110" s="4"/>
      <c r="G110" s="4"/>
      <c r="H110" s="4"/>
    </row>
    <row r="111" spans="1:8" x14ac:dyDescent="0.3">
      <c r="A111" s="8" t="s">
        <v>29</v>
      </c>
      <c r="B111" s="2" t="s">
        <v>47</v>
      </c>
      <c r="C111" s="4">
        <v>66962</v>
      </c>
      <c r="D111" s="4"/>
      <c r="E111" s="4">
        <v>500</v>
      </c>
      <c r="F111" s="4">
        <v>500</v>
      </c>
      <c r="G111" s="4"/>
      <c r="H111" s="4"/>
    </row>
    <row r="112" spans="1:8" x14ac:dyDescent="0.3">
      <c r="A112" s="8" t="s">
        <v>30</v>
      </c>
      <c r="B112" s="2" t="s">
        <v>40</v>
      </c>
      <c r="C112" s="4">
        <v>40088</v>
      </c>
      <c r="D112" s="4">
        <v>30000</v>
      </c>
      <c r="E112" s="4">
        <v>8000</v>
      </c>
      <c r="F112" s="4">
        <v>6500</v>
      </c>
      <c r="G112" s="4">
        <v>61000</v>
      </c>
      <c r="H112" s="4">
        <v>62000</v>
      </c>
    </row>
    <row r="113" spans="1:8" x14ac:dyDescent="0.3">
      <c r="A113" s="8" t="s">
        <v>32</v>
      </c>
      <c r="B113" s="2" t="s">
        <v>41</v>
      </c>
      <c r="C113" s="4"/>
      <c r="D113" s="4"/>
      <c r="E113" s="4"/>
      <c r="F113" s="4"/>
      <c r="G113" s="4">
        <v>60000</v>
      </c>
      <c r="H113" s="4">
        <v>60000</v>
      </c>
    </row>
    <row r="114" spans="1:8" x14ac:dyDescent="0.3">
      <c r="A114" s="3" t="s">
        <v>46</v>
      </c>
      <c r="B114" s="2" t="s">
        <v>12</v>
      </c>
      <c r="C114" s="4">
        <f>SUM(C115:C123)</f>
        <v>73790</v>
      </c>
      <c r="D114" s="4">
        <f t="shared" ref="D114:H114" si="38">SUM(D115:D123)</f>
        <v>26758</v>
      </c>
      <c r="E114" s="4">
        <f t="shared" si="38"/>
        <v>62805</v>
      </c>
      <c r="F114" s="4">
        <f>SUM(F115:F123)</f>
        <v>62169</v>
      </c>
      <c r="G114" s="4">
        <f t="shared" si="38"/>
        <v>16678</v>
      </c>
      <c r="H114" s="4">
        <f t="shared" si="38"/>
        <v>13100</v>
      </c>
    </row>
    <row r="115" spans="1:8" x14ac:dyDescent="0.3">
      <c r="A115" s="8" t="s">
        <v>16</v>
      </c>
      <c r="B115" s="2" t="s">
        <v>37</v>
      </c>
      <c r="C115" s="4">
        <v>24604</v>
      </c>
      <c r="D115" s="4">
        <v>600</v>
      </c>
      <c r="E115" s="4">
        <v>6425</v>
      </c>
      <c r="F115" s="4">
        <v>9822</v>
      </c>
      <c r="G115" s="4"/>
      <c r="H115" s="4"/>
    </row>
    <row r="116" spans="1:8" x14ac:dyDescent="0.3">
      <c r="A116" s="8" t="s">
        <v>26</v>
      </c>
      <c r="B116" s="2" t="s">
        <v>36</v>
      </c>
      <c r="C116" s="4">
        <v>46785</v>
      </c>
      <c r="D116" s="4">
        <v>26158</v>
      </c>
      <c r="E116" s="4">
        <v>47380</v>
      </c>
      <c r="F116" s="4">
        <v>42299</v>
      </c>
      <c r="G116" s="4">
        <v>16678</v>
      </c>
      <c r="H116" s="4">
        <v>13100</v>
      </c>
    </row>
    <row r="117" spans="1:8" x14ac:dyDescent="0.3">
      <c r="A117" s="8" t="s">
        <v>27</v>
      </c>
      <c r="B117" s="2" t="s">
        <v>38</v>
      </c>
      <c r="C117" s="4"/>
      <c r="D117" s="4"/>
      <c r="E117" s="4"/>
      <c r="F117" s="4"/>
      <c r="G117" s="4"/>
      <c r="H117" s="4"/>
    </row>
    <row r="118" spans="1:8" x14ac:dyDescent="0.3">
      <c r="A118" s="8" t="s">
        <v>33</v>
      </c>
      <c r="B118" s="2" t="s">
        <v>42</v>
      </c>
      <c r="C118" s="4"/>
      <c r="D118" s="4"/>
      <c r="E118" s="4"/>
      <c r="F118" s="4"/>
      <c r="G118" s="4"/>
      <c r="H118" s="4"/>
    </row>
    <row r="119" spans="1:8" x14ac:dyDescent="0.3">
      <c r="A119" s="8" t="s">
        <v>28</v>
      </c>
      <c r="B119" s="2" t="s">
        <v>39</v>
      </c>
      <c r="C119" s="4"/>
      <c r="D119" s="4"/>
      <c r="E119" s="4"/>
      <c r="F119" s="4"/>
      <c r="G119" s="4"/>
      <c r="H119" s="4"/>
    </row>
    <row r="120" spans="1:8" x14ac:dyDescent="0.3">
      <c r="A120" s="8" t="s">
        <v>31</v>
      </c>
      <c r="B120" s="2" t="s">
        <v>43</v>
      </c>
      <c r="C120" s="4"/>
      <c r="D120" s="4"/>
      <c r="E120" s="4"/>
      <c r="F120" s="4"/>
      <c r="G120" s="4"/>
      <c r="H120" s="4"/>
    </row>
    <row r="121" spans="1:8" x14ac:dyDescent="0.3">
      <c r="A121" s="8" t="s">
        <v>29</v>
      </c>
      <c r="B121" s="2" t="s">
        <v>47</v>
      </c>
      <c r="C121" s="4"/>
      <c r="D121" s="4"/>
      <c r="E121" s="4"/>
      <c r="F121" s="4"/>
      <c r="G121" s="4"/>
      <c r="H121" s="4"/>
    </row>
    <row r="122" spans="1:8" x14ac:dyDescent="0.3">
      <c r="A122" s="8" t="s">
        <v>30</v>
      </c>
      <c r="B122" s="2" t="s">
        <v>40</v>
      </c>
      <c r="C122" s="4">
        <v>2401</v>
      </c>
      <c r="D122" s="4"/>
      <c r="E122" s="4">
        <v>9000</v>
      </c>
      <c r="F122" s="4">
        <v>10048</v>
      </c>
      <c r="G122" s="4"/>
      <c r="H122" s="4"/>
    </row>
    <row r="123" spans="1:8" x14ac:dyDescent="0.3">
      <c r="A123" s="8" t="s">
        <v>32</v>
      </c>
      <c r="B123" s="2" t="s">
        <v>41</v>
      </c>
      <c r="C123" s="4"/>
      <c r="D123" s="4"/>
      <c r="E123" s="4"/>
      <c r="F123" s="4"/>
      <c r="G123" s="4"/>
      <c r="H123" s="4"/>
    </row>
    <row r="124" spans="1:8" x14ac:dyDescent="0.3">
      <c r="A124" s="3">
        <v>561</v>
      </c>
      <c r="B124" s="2" t="s">
        <v>65</v>
      </c>
      <c r="C124" s="4">
        <f>SUM(C125)</f>
        <v>0</v>
      </c>
      <c r="D124" s="4">
        <f t="shared" ref="D124" si="39">SUM(D125)</f>
        <v>0</v>
      </c>
      <c r="E124" s="4">
        <f t="shared" ref="E124" si="40">SUM(E125)</f>
        <v>0</v>
      </c>
      <c r="F124" s="4">
        <f t="shared" ref="F124" si="41">SUM(F125)</f>
        <v>36215</v>
      </c>
      <c r="G124" s="4">
        <f t="shared" ref="G124:H124" si="42">SUM(G125:G130)</f>
        <v>327581</v>
      </c>
      <c r="H124" s="4">
        <f t="shared" si="42"/>
        <v>339911</v>
      </c>
    </row>
    <row r="125" spans="1:8" x14ac:dyDescent="0.3">
      <c r="A125" s="8" t="s">
        <v>16</v>
      </c>
      <c r="B125" s="2" t="s">
        <v>37</v>
      </c>
      <c r="C125" s="4"/>
      <c r="D125" s="4"/>
      <c r="E125" s="4"/>
      <c r="F125" s="4">
        <v>36215</v>
      </c>
      <c r="G125" s="4">
        <v>325590</v>
      </c>
      <c r="H125" s="4">
        <v>337920</v>
      </c>
    </row>
    <row r="126" spans="1:8" x14ac:dyDescent="0.3">
      <c r="A126" s="3" t="s">
        <v>50</v>
      </c>
      <c r="B126" s="2" t="s">
        <v>13</v>
      </c>
      <c r="C126" s="4">
        <f>SUM(C127:C132)</f>
        <v>6019</v>
      </c>
      <c r="D126" s="4">
        <f t="shared" ref="D126:H126" si="43">SUM(D127:D132)</f>
        <v>23500</v>
      </c>
      <c r="E126" s="4">
        <f t="shared" si="43"/>
        <v>0</v>
      </c>
      <c r="F126" s="4">
        <f>SUM(F127:F132)</f>
        <v>97434</v>
      </c>
      <c r="G126" s="4">
        <f t="shared" si="43"/>
        <v>1991</v>
      </c>
      <c r="H126" s="4">
        <f t="shared" si="43"/>
        <v>1991</v>
      </c>
    </row>
    <row r="127" spans="1:8" x14ac:dyDescent="0.3">
      <c r="A127" s="8" t="s">
        <v>16</v>
      </c>
      <c r="B127" s="2" t="s">
        <v>37</v>
      </c>
      <c r="C127" s="4"/>
      <c r="D127" s="4"/>
      <c r="E127" s="4"/>
      <c r="F127" s="4">
        <v>60000</v>
      </c>
      <c r="G127" s="4"/>
      <c r="H127" s="4"/>
    </row>
    <row r="128" spans="1:8" x14ac:dyDescent="0.3">
      <c r="A128" s="8" t="s">
        <v>26</v>
      </c>
      <c r="B128" s="2" t="s">
        <v>36</v>
      </c>
      <c r="C128" s="4">
        <v>6019</v>
      </c>
      <c r="D128" s="4">
        <v>3500</v>
      </c>
      <c r="E128" s="4"/>
      <c r="F128" s="4">
        <v>9020</v>
      </c>
      <c r="G128" s="4"/>
      <c r="H128" s="4"/>
    </row>
    <row r="129" spans="1:8" x14ac:dyDescent="0.3">
      <c r="A129" s="8" t="s">
        <v>27</v>
      </c>
      <c r="B129" s="2" t="s">
        <v>38</v>
      </c>
      <c r="C129" s="4"/>
      <c r="D129" s="4"/>
      <c r="E129" s="4"/>
      <c r="F129" s="4"/>
      <c r="G129" s="4"/>
      <c r="H129" s="4"/>
    </row>
    <row r="130" spans="1:8" x14ac:dyDescent="0.3">
      <c r="A130" s="8" t="s">
        <v>29</v>
      </c>
      <c r="B130" s="2" t="s">
        <v>47</v>
      </c>
      <c r="C130" s="4"/>
      <c r="D130" s="4"/>
      <c r="E130" s="4"/>
      <c r="F130" s="4"/>
      <c r="G130" s="4"/>
      <c r="H130" s="4"/>
    </row>
    <row r="131" spans="1:8" x14ac:dyDescent="0.3">
      <c r="A131" s="8" t="s">
        <v>30</v>
      </c>
      <c r="B131" s="2" t="s">
        <v>40</v>
      </c>
      <c r="C131" s="4"/>
      <c r="D131" s="4">
        <v>20000</v>
      </c>
      <c r="E131" s="4"/>
      <c r="F131" s="4">
        <v>28414</v>
      </c>
      <c r="G131" s="4">
        <v>1991</v>
      </c>
      <c r="H131" s="4">
        <v>1991</v>
      </c>
    </row>
    <row r="132" spans="1:8" x14ac:dyDescent="0.3">
      <c r="A132" s="8" t="s">
        <v>32</v>
      </c>
      <c r="B132" s="2" t="s">
        <v>41</v>
      </c>
      <c r="C132" s="4"/>
      <c r="D132" s="4"/>
      <c r="E132" s="4"/>
      <c r="F132" s="4"/>
      <c r="G132" s="4"/>
      <c r="H132" s="4"/>
    </row>
    <row r="133" spans="1:8" x14ac:dyDescent="0.3">
      <c r="A133" s="3">
        <v>71</v>
      </c>
      <c r="B133" s="2" t="s">
        <v>55</v>
      </c>
      <c r="C133" s="4">
        <f>C134</f>
        <v>549</v>
      </c>
      <c r="D133" s="4">
        <f t="shared" ref="D133:H133" si="44">D134</f>
        <v>700</v>
      </c>
      <c r="E133" s="4">
        <f t="shared" si="44"/>
        <v>700</v>
      </c>
      <c r="F133" s="4">
        <f>F134</f>
        <v>329</v>
      </c>
      <c r="G133" s="4">
        <f t="shared" si="44"/>
        <v>700</v>
      </c>
      <c r="H133" s="4">
        <f t="shared" si="44"/>
        <v>700</v>
      </c>
    </row>
    <row r="134" spans="1:8" x14ac:dyDescent="0.3">
      <c r="A134" s="8">
        <v>42</v>
      </c>
      <c r="B134" s="2" t="s">
        <v>55</v>
      </c>
      <c r="C134" s="4">
        <v>549</v>
      </c>
      <c r="D134" s="4">
        <v>700</v>
      </c>
      <c r="E134" s="4">
        <v>700</v>
      </c>
      <c r="F134" s="4">
        <v>329</v>
      </c>
      <c r="G134" s="4">
        <v>700</v>
      </c>
      <c r="H134" s="4">
        <v>700</v>
      </c>
    </row>
    <row r="135" spans="1:8" ht="23.4" customHeight="1" x14ac:dyDescent="0.3">
      <c r="A135" s="1" t="s">
        <v>57</v>
      </c>
      <c r="B135" s="2" t="s">
        <v>60</v>
      </c>
      <c r="C135" s="4">
        <f>C136</f>
        <v>0</v>
      </c>
      <c r="D135" s="4">
        <f t="shared" ref="D135:E135" si="45">D136</f>
        <v>0</v>
      </c>
      <c r="E135" s="4">
        <f t="shared" si="45"/>
        <v>7455</v>
      </c>
      <c r="F135" s="4">
        <f>F136</f>
        <v>26449</v>
      </c>
      <c r="G135" s="4">
        <f t="shared" ref="G135:H135" si="46">G136+G143</f>
        <v>0</v>
      </c>
      <c r="H135" s="4">
        <f t="shared" si="46"/>
        <v>0</v>
      </c>
    </row>
    <row r="136" spans="1:8" x14ac:dyDescent="0.3">
      <c r="A136" s="3">
        <v>581</v>
      </c>
      <c r="B136" s="2" t="s">
        <v>20</v>
      </c>
      <c r="C136" s="4">
        <f>SUM(C137:C142)</f>
        <v>0</v>
      </c>
      <c r="D136" s="4">
        <f t="shared" ref="D136:E136" si="47">SUM(D137:D142)</f>
        <v>0</v>
      </c>
      <c r="E136" s="4">
        <f t="shared" si="47"/>
        <v>7455</v>
      </c>
      <c r="F136" s="4">
        <f>SUM(F137:F142)</f>
        <v>26449</v>
      </c>
      <c r="G136" s="4">
        <f t="shared" ref="G136:H136" si="48">SUM(G137:G142)</f>
        <v>0</v>
      </c>
      <c r="H136" s="4">
        <f t="shared" si="48"/>
        <v>0</v>
      </c>
    </row>
    <row r="137" spans="1:8" x14ac:dyDescent="0.3">
      <c r="A137" s="8" t="s">
        <v>16</v>
      </c>
      <c r="B137" s="2" t="s">
        <v>37</v>
      </c>
      <c r="C137" s="4"/>
      <c r="D137" s="4"/>
      <c r="E137" s="4">
        <v>6755</v>
      </c>
      <c r="F137" s="4">
        <v>8169</v>
      </c>
      <c r="G137" s="4"/>
      <c r="H137" s="4"/>
    </row>
    <row r="138" spans="1:8" x14ac:dyDescent="0.3">
      <c r="A138" s="8" t="s">
        <v>26</v>
      </c>
      <c r="B138" s="2" t="s">
        <v>36</v>
      </c>
      <c r="C138" s="4"/>
      <c r="D138" s="4"/>
      <c r="E138" s="4">
        <v>100</v>
      </c>
      <c r="F138" s="4">
        <v>5377</v>
      </c>
      <c r="G138" s="4"/>
      <c r="H138" s="4"/>
    </row>
    <row r="139" spans="1:8" x14ac:dyDescent="0.3">
      <c r="A139" s="8" t="s">
        <v>34</v>
      </c>
      <c r="B139" s="2" t="s">
        <v>44</v>
      </c>
      <c r="C139" s="4"/>
      <c r="D139" s="4"/>
      <c r="E139" s="4"/>
      <c r="F139" s="4">
        <v>1373</v>
      </c>
      <c r="G139" s="4"/>
      <c r="H139" s="4"/>
    </row>
    <row r="140" spans="1:8" x14ac:dyDescent="0.3">
      <c r="A140" s="8" t="s">
        <v>33</v>
      </c>
      <c r="B140" s="2" t="s">
        <v>42</v>
      </c>
      <c r="C140" s="4"/>
      <c r="D140" s="4"/>
      <c r="E140" s="4"/>
      <c r="F140" s="4"/>
      <c r="G140" s="4"/>
      <c r="H140" s="4"/>
    </row>
    <row r="141" spans="1:8" x14ac:dyDescent="0.3">
      <c r="A141" s="8" t="s">
        <v>31</v>
      </c>
      <c r="B141" s="2" t="s">
        <v>43</v>
      </c>
      <c r="C141" s="4"/>
      <c r="D141" s="4"/>
      <c r="E141" s="4"/>
      <c r="F141" s="4"/>
      <c r="G141" s="4"/>
      <c r="H141" s="4"/>
    </row>
    <row r="142" spans="1:8" x14ac:dyDescent="0.3">
      <c r="A142" s="8" t="s">
        <v>30</v>
      </c>
      <c r="B142" s="2" t="s">
        <v>40</v>
      </c>
      <c r="C142" s="4"/>
      <c r="D142" s="4"/>
      <c r="E142" s="4">
        <v>600</v>
      </c>
      <c r="F142" s="4">
        <v>11530</v>
      </c>
      <c r="G142" s="4"/>
      <c r="H142" s="4"/>
    </row>
    <row r="143" spans="1:8" x14ac:dyDescent="0.3">
      <c r="A143" s="1" t="s">
        <v>21</v>
      </c>
      <c r="B143" s="2" t="s">
        <v>22</v>
      </c>
      <c r="C143" s="4">
        <f>C144+C151</f>
        <v>94961</v>
      </c>
      <c r="D143" s="4">
        <f t="shared" ref="D143:H143" si="49">D144+D151</f>
        <v>0</v>
      </c>
      <c r="E143" s="4">
        <f t="shared" si="49"/>
        <v>0</v>
      </c>
      <c r="F143" s="4">
        <f>F144+F151</f>
        <v>0</v>
      </c>
      <c r="G143" s="4">
        <f t="shared" si="49"/>
        <v>0</v>
      </c>
      <c r="H143" s="4">
        <f t="shared" si="49"/>
        <v>0</v>
      </c>
    </row>
    <row r="144" spans="1:8" x14ac:dyDescent="0.3">
      <c r="A144" s="3" t="s">
        <v>45</v>
      </c>
      <c r="B144" s="2" t="s">
        <v>3</v>
      </c>
      <c r="C144" s="4">
        <f>SUM(C145:C150)</f>
        <v>14243</v>
      </c>
      <c r="D144" s="4">
        <f t="shared" ref="D144:H144" si="50">SUM(D145:D150)</f>
        <v>0</v>
      </c>
      <c r="E144" s="4">
        <f t="shared" si="50"/>
        <v>0</v>
      </c>
      <c r="F144" s="4">
        <f>SUM(F145:F150)</f>
        <v>0</v>
      </c>
      <c r="G144" s="4">
        <f t="shared" si="50"/>
        <v>0</v>
      </c>
      <c r="H144" s="4">
        <f t="shared" si="50"/>
        <v>0</v>
      </c>
    </row>
    <row r="145" spans="1:8" x14ac:dyDescent="0.3">
      <c r="A145" s="8" t="s">
        <v>16</v>
      </c>
      <c r="B145" s="2" t="s">
        <v>37</v>
      </c>
      <c r="C145" s="4">
        <v>5780</v>
      </c>
      <c r="D145" s="4"/>
      <c r="E145" s="4"/>
      <c r="F145" s="4"/>
      <c r="G145" s="4"/>
      <c r="H145" s="4"/>
    </row>
    <row r="146" spans="1:8" x14ac:dyDescent="0.3">
      <c r="A146" s="8" t="s">
        <v>26</v>
      </c>
      <c r="B146" s="2" t="s">
        <v>36</v>
      </c>
      <c r="C146" s="4">
        <v>315</v>
      </c>
      <c r="D146" s="4"/>
      <c r="E146" s="4"/>
      <c r="F146" s="4"/>
      <c r="G146" s="4"/>
      <c r="H146" s="4"/>
    </row>
    <row r="147" spans="1:8" x14ac:dyDescent="0.3">
      <c r="A147" s="8" t="s">
        <v>34</v>
      </c>
      <c r="B147" s="2" t="s">
        <v>44</v>
      </c>
      <c r="C147" s="4">
        <v>1788</v>
      </c>
      <c r="D147" s="4"/>
      <c r="E147" s="4"/>
      <c r="F147" s="4"/>
      <c r="G147" s="4"/>
      <c r="H147" s="4"/>
    </row>
    <row r="148" spans="1:8" x14ac:dyDescent="0.3">
      <c r="A148" s="8" t="s">
        <v>33</v>
      </c>
      <c r="B148" s="2" t="s">
        <v>42</v>
      </c>
      <c r="C148" s="4">
        <v>6360</v>
      </c>
      <c r="D148" s="4"/>
      <c r="E148" s="4"/>
      <c r="F148" s="4"/>
      <c r="G148" s="4"/>
      <c r="H148" s="4"/>
    </row>
    <row r="149" spans="1:8" x14ac:dyDescent="0.3">
      <c r="A149" s="8" t="s">
        <v>31</v>
      </c>
      <c r="B149" s="2" t="s">
        <v>43</v>
      </c>
      <c r="C149" s="4"/>
      <c r="D149" s="4"/>
      <c r="E149" s="4"/>
      <c r="F149" s="4"/>
      <c r="G149" s="4"/>
      <c r="H149" s="4"/>
    </row>
    <row r="150" spans="1:8" x14ac:dyDescent="0.3">
      <c r="A150" s="8" t="s">
        <v>30</v>
      </c>
      <c r="B150" s="2" t="s">
        <v>40</v>
      </c>
      <c r="C150" s="4"/>
      <c r="D150" s="4"/>
      <c r="E150" s="4"/>
      <c r="F150" s="4"/>
      <c r="G150" s="4"/>
      <c r="H150" s="4"/>
    </row>
    <row r="151" spans="1:8" x14ac:dyDescent="0.3">
      <c r="A151" s="3">
        <v>561</v>
      </c>
      <c r="B151" s="2" t="s">
        <v>23</v>
      </c>
      <c r="C151" s="4">
        <f>SUM(C152:C157)</f>
        <v>80718</v>
      </c>
      <c r="D151" s="4">
        <f t="shared" ref="D151:G151" si="51">SUM(D152:D157)</f>
        <v>0</v>
      </c>
      <c r="E151" s="4">
        <f t="shared" si="51"/>
        <v>0</v>
      </c>
      <c r="F151" s="4">
        <f>SUM(F152:F157)</f>
        <v>0</v>
      </c>
      <c r="G151" s="4">
        <f t="shared" si="51"/>
        <v>0</v>
      </c>
      <c r="H151" s="4">
        <f>SUM(H152:H157)</f>
        <v>0</v>
      </c>
    </row>
    <row r="152" spans="1:8" x14ac:dyDescent="0.3">
      <c r="A152" s="8" t="s">
        <v>16</v>
      </c>
      <c r="B152" s="2" t="s">
        <v>37</v>
      </c>
      <c r="C152" s="4">
        <v>32756</v>
      </c>
      <c r="D152" s="4"/>
      <c r="E152" s="4"/>
      <c r="F152" s="4"/>
      <c r="G152" s="4"/>
      <c r="H152" s="4"/>
    </row>
    <row r="153" spans="1:8" x14ac:dyDescent="0.3">
      <c r="A153" s="8" t="s">
        <v>26</v>
      </c>
      <c r="B153" s="2" t="s">
        <v>36</v>
      </c>
      <c r="C153" s="4">
        <v>1787</v>
      </c>
      <c r="D153" s="4"/>
      <c r="E153" s="4"/>
      <c r="F153" s="4"/>
      <c r="G153" s="4"/>
      <c r="H153" s="4"/>
    </row>
    <row r="154" spans="1:8" x14ac:dyDescent="0.3">
      <c r="A154" s="8" t="s">
        <v>34</v>
      </c>
      <c r="B154" s="2" t="s">
        <v>44</v>
      </c>
      <c r="C154" s="4">
        <v>10133</v>
      </c>
      <c r="D154" s="4"/>
      <c r="E154" s="4"/>
      <c r="F154" s="4"/>
      <c r="G154" s="4"/>
      <c r="H154" s="4"/>
    </row>
    <row r="155" spans="1:8" x14ac:dyDescent="0.3">
      <c r="A155" s="8" t="s">
        <v>33</v>
      </c>
      <c r="B155" s="2" t="s">
        <v>42</v>
      </c>
      <c r="C155" s="4">
        <v>36042</v>
      </c>
      <c r="D155" s="4"/>
      <c r="E155" s="4"/>
      <c r="F155" s="4"/>
      <c r="G155" s="4"/>
      <c r="H155" s="4"/>
    </row>
    <row r="156" spans="1:8" x14ac:dyDescent="0.3">
      <c r="A156" s="8" t="s">
        <v>31</v>
      </c>
      <c r="B156" s="2" t="s">
        <v>43</v>
      </c>
      <c r="C156" s="4"/>
      <c r="D156" s="4"/>
      <c r="E156" s="4"/>
      <c r="F156" s="4"/>
      <c r="G156" s="4"/>
      <c r="H156" s="4"/>
    </row>
    <row r="157" spans="1:8" x14ac:dyDescent="0.3">
      <c r="A157" s="8" t="s">
        <v>30</v>
      </c>
      <c r="B157" s="2" t="s">
        <v>40</v>
      </c>
      <c r="C157" s="4"/>
      <c r="D157" s="4"/>
      <c r="E157" s="4"/>
      <c r="F157" s="4"/>
      <c r="G157" s="4"/>
      <c r="H157" s="4"/>
    </row>
  </sheetData>
  <mergeCells count="1">
    <mergeCell ref="A2:F2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PFRI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Vladimirka Telenta</cp:lastModifiedBy>
  <cp:lastPrinted>2025-02-13T08:02:32Z</cp:lastPrinted>
  <dcterms:created xsi:type="dcterms:W3CDTF">2022-10-31T10:11:38Z</dcterms:created>
  <dcterms:modified xsi:type="dcterms:W3CDTF">2025-02-13T08:02:38Z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